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vhilario\Downloads\I y E\"/>
    </mc:Choice>
  </mc:AlternateContent>
  <bookViews>
    <workbookView xWindow="0" yWindow="0" windowWidth="28800" windowHeight="12300" firstSheet="1" activeTab="1"/>
  </bookViews>
  <sheets>
    <sheet name="Formato Presentacion Junio" sheetId="29" state="hidden" r:id="rId1"/>
    <sheet name="Plantilla Ejecucion Junio" sheetId="28" r:id="rId2"/>
  </sheets>
  <externalReferences>
    <externalReference r:id="rId3"/>
  </externalReferences>
  <definedNames>
    <definedName name="_xlnm.Print_Area" localSheetId="1">'Plantilla Ejecucion Junio'!$A$1:$I$69</definedName>
    <definedName name="_xlnm.Print_Titles" localSheetId="0">'Formato Presentacion Junio'!$2:$12</definedName>
    <definedName name="_xlnm.Print_Titles" localSheetId="1">'Plantilla Ejecucion Junio'!$1:$9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14" i="29" l="1"/>
  <c r="E313" i="29"/>
  <c r="E310" i="29"/>
  <c r="E305" i="29"/>
  <c r="E303" i="29"/>
  <c r="E274" i="29" s="1"/>
  <c r="E294" i="29"/>
  <c r="E291" i="29"/>
  <c r="E288" i="29"/>
  <c r="E283" i="29"/>
  <c r="E275" i="29"/>
  <c r="E273" i="29"/>
  <c r="E272" i="29"/>
  <c r="E271" i="29" s="1"/>
  <c r="E267" i="29"/>
  <c r="E256" i="29"/>
  <c r="E255" i="29" s="1"/>
  <c r="E243" i="29"/>
  <c r="E233" i="29"/>
  <c r="E224" i="29"/>
  <c r="E219" i="29"/>
  <c r="E216" i="29"/>
  <c r="E209" i="29"/>
  <c r="E204" i="29"/>
  <c r="E200" i="29"/>
  <c r="E199" i="29" s="1"/>
  <c r="E195" i="29"/>
  <c r="E160" i="29"/>
  <c r="E146" i="29"/>
  <c r="E137" i="29"/>
  <c r="E132" i="29"/>
  <c r="E126" i="29"/>
  <c r="E66" i="29" s="1"/>
  <c r="E84" i="29"/>
  <c r="E80" i="29"/>
  <c r="E67" i="29"/>
  <c r="E61" i="29"/>
  <c r="E55" i="29"/>
  <c r="E49" i="29"/>
  <c r="E13" i="29" s="1"/>
  <c r="E32" i="29"/>
  <c r="E14" i="29"/>
  <c r="C13" i="29"/>
  <c r="E62" i="29" l="1"/>
  <c r="E12" i="29"/>
  <c r="E302" i="29"/>
  <c r="I15" i="28" l="1"/>
  <c r="I14" i="28" s="1"/>
  <c r="I12" i="28"/>
  <c r="H14" i="28" l="1"/>
  <c r="I13" i="28"/>
  <c r="H59" i="28"/>
  <c r="H58" i="28"/>
  <c r="H54" i="28"/>
  <c r="H56" i="28"/>
  <c r="H55" i="28"/>
  <c r="H53" i="28"/>
  <c r="H52" i="28"/>
  <c r="H51" i="28"/>
  <c r="H50" i="28"/>
  <c r="H47" i="28"/>
  <c r="H45" i="28"/>
  <c r="H44" i="28" s="1"/>
  <c r="H43" i="28"/>
  <c r="H42" i="28"/>
  <c r="H41" i="28"/>
  <c r="H40" i="28"/>
  <c r="H39" i="28"/>
  <c r="H38" i="28"/>
  <c r="H37" i="28"/>
  <c r="H36" i="28"/>
  <c r="H34" i="28"/>
  <c r="H33" i="28"/>
  <c r="H32" i="28"/>
  <c r="H31" i="28"/>
  <c r="H30" i="28"/>
  <c r="H29" i="28"/>
  <c r="H28" i="28"/>
  <c r="H27" i="28"/>
  <c r="H26" i="28"/>
  <c r="H20" i="28"/>
  <c r="H24" i="28"/>
  <c r="H23" i="28"/>
  <c r="H22" i="28"/>
  <c r="H21" i="28"/>
  <c r="H49" i="28" l="1"/>
  <c r="H57" i="28"/>
  <c r="H35" i="28"/>
  <c r="H25" i="28"/>
  <c r="C57" i="28" l="1"/>
  <c r="D57" i="28"/>
  <c r="E57" i="28"/>
  <c r="B57" i="28"/>
  <c r="C49" i="28"/>
  <c r="E49" i="28"/>
  <c r="B49" i="28"/>
  <c r="H46" i="28"/>
  <c r="C46" i="28"/>
  <c r="E46" i="28"/>
  <c r="B46" i="28"/>
  <c r="C44" i="28"/>
  <c r="D44" i="28"/>
  <c r="E44" i="28"/>
  <c r="B44" i="28"/>
  <c r="C35" i="28"/>
  <c r="B35" i="28"/>
  <c r="B25" i="28"/>
  <c r="C25" i="28"/>
  <c r="C19" i="28"/>
  <c r="E19" i="28"/>
  <c r="H19" i="28"/>
  <c r="B19" i="28"/>
  <c r="C14" i="28"/>
  <c r="D14" i="28"/>
  <c r="E14" i="28"/>
  <c r="F14" i="28"/>
  <c r="G14" i="28"/>
  <c r="B14" i="28"/>
  <c r="C11" i="28"/>
  <c r="D11" i="28"/>
  <c r="E11" i="28"/>
  <c r="F11" i="28"/>
  <c r="G11" i="28"/>
  <c r="H11" i="28"/>
  <c r="B11" i="28"/>
  <c r="C16" i="28" l="1"/>
  <c r="I11" i="28"/>
  <c r="I16" i="28" s="1"/>
  <c r="D16" i="28"/>
  <c r="B16" i="28"/>
  <c r="F16" i="28"/>
  <c r="G16" i="28"/>
  <c r="E16" i="28"/>
  <c r="H16" i="28"/>
  <c r="C60" i="28"/>
  <c r="H60" i="28"/>
  <c r="H18" i="28" s="1"/>
  <c r="G59" i="28"/>
  <c r="F59" i="28"/>
  <c r="G58" i="28"/>
  <c r="F58" i="28"/>
  <c r="G56" i="28"/>
  <c r="F56" i="28"/>
  <c r="G55" i="28"/>
  <c r="F55" i="28"/>
  <c r="I55" i="28" s="1"/>
  <c r="G54" i="28"/>
  <c r="F54" i="28"/>
  <c r="G53" i="28"/>
  <c r="F53" i="28"/>
  <c r="D53" i="28"/>
  <c r="G52" i="28"/>
  <c r="F52" i="28"/>
  <c r="G51" i="28"/>
  <c r="F51" i="28"/>
  <c r="G50" i="28"/>
  <c r="F50" i="28"/>
  <c r="I50" i="28" s="1"/>
  <c r="G48" i="28"/>
  <c r="F48" i="28"/>
  <c r="G47" i="28"/>
  <c r="F47" i="28"/>
  <c r="D47" i="28"/>
  <c r="G45" i="28"/>
  <c r="G44" i="28" s="1"/>
  <c r="F45" i="28"/>
  <c r="G43" i="28"/>
  <c r="F43" i="28"/>
  <c r="D43" i="28"/>
  <c r="G42" i="28"/>
  <c r="F42" i="28"/>
  <c r="D42" i="28"/>
  <c r="G41" i="28"/>
  <c r="F41" i="28"/>
  <c r="G40" i="28"/>
  <c r="F40" i="28"/>
  <c r="D40" i="28"/>
  <c r="G39" i="28"/>
  <c r="F39" i="28"/>
  <c r="G38" i="28"/>
  <c r="F38" i="28"/>
  <c r="E38" i="28"/>
  <c r="D38" i="28"/>
  <c r="G37" i="28"/>
  <c r="F37" i="28"/>
  <c r="E37" i="28"/>
  <c r="D37" i="28"/>
  <c r="G36" i="28"/>
  <c r="F36" i="28"/>
  <c r="D36" i="28"/>
  <c r="G34" i="28"/>
  <c r="F34" i="28"/>
  <c r="D34" i="28"/>
  <c r="G33" i="28"/>
  <c r="F33" i="28"/>
  <c r="D33" i="28"/>
  <c r="I33" i="28" s="1"/>
  <c r="G32" i="28"/>
  <c r="F32" i="28"/>
  <c r="D32" i="28"/>
  <c r="G31" i="28"/>
  <c r="F31" i="28"/>
  <c r="D31" i="28"/>
  <c r="G30" i="28"/>
  <c r="F30" i="28"/>
  <c r="E30" i="28"/>
  <c r="E25" i="28" s="1"/>
  <c r="D30" i="28"/>
  <c r="G29" i="28"/>
  <c r="F29" i="28"/>
  <c r="D29" i="28"/>
  <c r="G28" i="28"/>
  <c r="F28" i="28"/>
  <c r="D28" i="28"/>
  <c r="I28" i="28" s="1"/>
  <c r="G27" i="28"/>
  <c r="F27" i="28"/>
  <c r="D27" i="28"/>
  <c r="G26" i="28"/>
  <c r="F26" i="28"/>
  <c r="D26" i="28"/>
  <c r="G24" i="28"/>
  <c r="F24" i="28"/>
  <c r="D24" i="28"/>
  <c r="I24" i="28" s="1"/>
  <c r="G23" i="28"/>
  <c r="F23" i="28"/>
  <c r="D23" i="28"/>
  <c r="G22" i="28"/>
  <c r="F22" i="28"/>
  <c r="D22" i="28"/>
  <c r="G21" i="28"/>
  <c r="F21" i="28"/>
  <c r="D21" i="28"/>
  <c r="G20" i="28"/>
  <c r="F20" i="28"/>
  <c r="D20" i="28"/>
  <c r="I51" i="28" l="1"/>
  <c r="I20" i="28"/>
  <c r="I53" i="28"/>
  <c r="I23" i="28"/>
  <c r="I58" i="28"/>
  <c r="I21" i="28"/>
  <c r="I30" i="28"/>
  <c r="I36" i="28"/>
  <c r="I41" i="28"/>
  <c r="I45" i="28"/>
  <c r="I44" i="28" s="1"/>
  <c r="I54" i="28"/>
  <c r="I59" i="28"/>
  <c r="I42" i="28"/>
  <c r="I22" i="28"/>
  <c r="I56" i="28"/>
  <c r="I47" i="28"/>
  <c r="I39" i="28"/>
  <c r="I27" i="28"/>
  <c r="I32" i="28"/>
  <c r="I38" i="28"/>
  <c r="G57" i="28"/>
  <c r="I37" i="28"/>
  <c r="I52" i="28"/>
  <c r="I26" i="28"/>
  <c r="I29" i="28"/>
  <c r="I34" i="28"/>
  <c r="I40" i="28"/>
  <c r="I43" i="28"/>
  <c r="I48" i="28"/>
  <c r="I31" i="28"/>
  <c r="D49" i="28"/>
  <c r="F25" i="28"/>
  <c r="G25" i="28"/>
  <c r="D35" i="28"/>
  <c r="F44" i="28"/>
  <c r="F35" i="28"/>
  <c r="G35" i="28"/>
  <c r="D46" i="28"/>
  <c r="D25" i="28"/>
  <c r="F46" i="28"/>
  <c r="F57" i="28"/>
  <c r="E35" i="28"/>
  <c r="E60" i="28" s="1"/>
  <c r="G46" i="28"/>
  <c r="G49" i="28"/>
  <c r="D19" i="28"/>
  <c r="F19" i="28"/>
  <c r="G19" i="28"/>
  <c r="F49" i="28"/>
  <c r="C18" i="28"/>
  <c r="B60" i="28"/>
  <c r="B18" i="28" s="1"/>
  <c r="I57" i="28" l="1"/>
  <c r="I49" i="28"/>
  <c r="I46" i="28"/>
  <c r="I35" i="28"/>
  <c r="I19" i="28"/>
  <c r="I25" i="28"/>
  <c r="D60" i="28"/>
  <c r="D18" i="28" s="1"/>
  <c r="G60" i="28"/>
  <c r="G18" i="28" s="1"/>
  <c r="F60" i="28"/>
  <c r="F18" i="28" s="1"/>
  <c r="E18" i="28"/>
  <c r="I18" i="28" l="1"/>
  <c r="I60" i="28"/>
</calcChain>
</file>

<file path=xl/sharedStrings.xml><?xml version="1.0" encoding="utf-8"?>
<sst xmlns="http://schemas.openxmlformats.org/spreadsheetml/2006/main" count="557" uniqueCount="525">
  <si>
    <t xml:space="preserve">                                                                                                  </t>
  </si>
  <si>
    <t xml:space="preserve">Detalle </t>
  </si>
  <si>
    <t xml:space="preserve">Enero </t>
  </si>
  <si>
    <t>Febrero</t>
  </si>
  <si>
    <t>Marzo</t>
  </si>
  <si>
    <t>Abril</t>
  </si>
  <si>
    <t>Mayo</t>
  </si>
  <si>
    <t>Junio</t>
  </si>
  <si>
    <t>1.6.1 Renta de la Propiedad</t>
  </si>
  <si>
    <t>1.6.1.2- Intereses</t>
  </si>
  <si>
    <t>1.6.4 Otros Ingresos</t>
  </si>
  <si>
    <t>2.2 - CONTRATACIÓN DE SERVICIOS</t>
  </si>
  <si>
    <t>2.3 - MATERIALES Y SUMINISTROS</t>
  </si>
  <si>
    <t>2.4 - TRANSFERENCIAS CORRIENTES</t>
  </si>
  <si>
    <t>2.5 - TRANSFERENCIAS DE CAPITAL</t>
  </si>
  <si>
    <t>2.6 - BIENES MUEBLES, INMUEBLES E INTANGIBLES</t>
  </si>
  <si>
    <t>2.7 - OBRAS</t>
  </si>
  <si>
    <t>Total Gastos</t>
  </si>
  <si>
    <t>Total</t>
  </si>
  <si>
    <t>2.1.1 - Remuneraciones</t>
  </si>
  <si>
    <t>2.1.2 - Sobresueldos</t>
  </si>
  <si>
    <t>2.1.4 - Gratificaciones y Bonificaciones</t>
  </si>
  <si>
    <t>2.6.2 - Mobiliario y Equipo Educacional y Educativo</t>
  </si>
  <si>
    <t>2.6.4 - Vehículos y Equipos de Transporte</t>
  </si>
  <si>
    <t>2.6.5 - Maquinarias y Otros Equipos</t>
  </si>
  <si>
    <t>2.6.6 - Equipos de Defensa y Seguridad</t>
  </si>
  <si>
    <t>2.6.8 - Bienes Intangibles</t>
  </si>
  <si>
    <t>2.2.9 - Otras Contrataciones de Servicios</t>
  </si>
  <si>
    <t>2.2.6 - Seguros</t>
  </si>
  <si>
    <t>2.2.5 - Alquileres y Rentas</t>
  </si>
  <si>
    <t>2.2.3 - Viáticos</t>
  </si>
  <si>
    <t>2.2.1 - Servicios Básicos</t>
  </si>
  <si>
    <t>2.7.1 - Obras en Edificaciones</t>
  </si>
  <si>
    <t>2.6.1 - Mobiliario y Equipo</t>
  </si>
  <si>
    <t>2.3.1 - Alimentos y Bebidas para Personas</t>
  </si>
  <si>
    <t>2.3.2 - Textiles y Vestuarios</t>
  </si>
  <si>
    <t>2.3.6 - Productos Minerales</t>
  </si>
  <si>
    <t>2.5.2 - Transferencias de Capital al Gobierno</t>
  </si>
  <si>
    <t>2.5.1 - Transferencias de Capital ASFL</t>
  </si>
  <si>
    <t xml:space="preserve">                   Encargado División Presupuesto</t>
  </si>
  <si>
    <t>Marleny Medrano</t>
  </si>
  <si>
    <t>2.7.1.2 - Obras P/Edif. no Residencial</t>
  </si>
  <si>
    <t>Año 2023</t>
  </si>
  <si>
    <t xml:space="preserve">                                                                           Marleny Medrano</t>
  </si>
  <si>
    <t>2.4.1 - Transferencias Corrientes S. Privado</t>
  </si>
  <si>
    <t xml:space="preserve"> FONDO PATRIMONIAL DE LAS EMPRESAS REFORMADAS</t>
  </si>
  <si>
    <t>2.6.9 - Edif. Estructuras Obj. Valor</t>
  </si>
  <si>
    <t>Presupesto Aprobado</t>
  </si>
  <si>
    <t>2 - GASTOS:</t>
  </si>
  <si>
    <t>1 - INGRESOS:</t>
  </si>
  <si>
    <t xml:space="preserve"> Ejecución de Ingresos y Gastos y Aplicaciones Financieras </t>
  </si>
  <si>
    <t xml:space="preserve">                          Directora Administrativa y Financiera</t>
  </si>
  <si>
    <t>2.2.2 - Publicidad, Impresión y Encuadernación</t>
  </si>
  <si>
    <t>2.2.4 - Transporte y Almacenaje</t>
  </si>
  <si>
    <t>2.2.7 - Servicios de Conservación, Reparaciones Menores e Instalaciones Temporales</t>
  </si>
  <si>
    <t>2.2.8 - Otros Servicios no incluídos en conceptos anteriores</t>
  </si>
  <si>
    <t>2.1- REMUNERACIONES Y CONTRIBUCIONES</t>
  </si>
  <si>
    <t>2.1.3 - Dietas y Gastos de Representación</t>
  </si>
  <si>
    <t xml:space="preserve">2.1.5 -Contribuciones a la Seguridad Social </t>
  </si>
  <si>
    <t>1.6.1.1- Dividendos</t>
  </si>
  <si>
    <t>1.6.4.1- Otros Ingresos Diversos</t>
  </si>
  <si>
    <t>2.3.9 - Productos y Útiles Varios</t>
  </si>
  <si>
    <t>TOTAL INGRESOS</t>
  </si>
  <si>
    <t>2.3.5 - Productos de Caucho, Cuero y Plástico</t>
  </si>
  <si>
    <t>2.3.7 - Combutibles, Lubricantes y Productos Químicos</t>
  </si>
  <si>
    <t>2.3.3 - Productos de Papel, Cartón e Impresos</t>
  </si>
  <si>
    <t>2.3.4 - Productos Farmacéuticos</t>
  </si>
  <si>
    <t xml:space="preserve">                         Claudio Marte</t>
  </si>
  <si>
    <t>José E. Florentino</t>
  </si>
  <si>
    <t>Presidente</t>
  </si>
  <si>
    <t>Fondo Patrimonial de las Empresas Reformadas</t>
  </si>
  <si>
    <t>Reporte de Ejecución Presupuestaria del 1 al 30 de Junio</t>
  </si>
  <si>
    <t>En RD$</t>
  </si>
  <si>
    <t>No. Cta.</t>
  </si>
  <si>
    <t>Concepto de Cuenta</t>
  </si>
  <si>
    <t>Presupuesto Aprob.</t>
  </si>
  <si>
    <t>Presup. Modificado</t>
  </si>
  <si>
    <t>2</t>
  </si>
  <si>
    <t>Gastos</t>
  </si>
  <si>
    <t>2.1</t>
  </si>
  <si>
    <t>Remuneraciones y Contribuciones</t>
  </si>
  <si>
    <t>2.1.1</t>
  </si>
  <si>
    <t>Remuneraciones</t>
  </si>
  <si>
    <t>2.1.1.1.01</t>
  </si>
  <si>
    <t>Sueldos fijos</t>
  </si>
  <si>
    <t>2.1.1.2.01</t>
  </si>
  <si>
    <t>Sueldos al personal contratado e igualado</t>
  </si>
  <si>
    <t>2.1.1.2.03</t>
  </si>
  <si>
    <t>Suplencias</t>
  </si>
  <si>
    <t>2.1.1.2.04</t>
  </si>
  <si>
    <t>Sueldos al personal por servicios especiales</t>
  </si>
  <si>
    <t>2.1.1.2.05</t>
  </si>
  <si>
    <t>Sueldo al personal nominal en período probatorio</t>
  </si>
  <si>
    <t>2.1.1.2.06</t>
  </si>
  <si>
    <t>Jornales</t>
  </si>
  <si>
    <t>2.1.1.2.11</t>
  </si>
  <si>
    <t xml:space="preserve">Sueldo temporal a personal fijo en cargos de carrera </t>
  </si>
  <si>
    <t>2.1.1.3.01</t>
  </si>
  <si>
    <t xml:space="preserve">Sueldo al personal fijo en tramites de pension </t>
  </si>
  <si>
    <t>Fabian Febrillet/Nomina</t>
  </si>
  <si>
    <t>2.1.1.4.01</t>
  </si>
  <si>
    <t>Sueldo Anual No. 13</t>
  </si>
  <si>
    <t>2.1.1.5.01</t>
  </si>
  <si>
    <t>Prestaciones Economicas</t>
  </si>
  <si>
    <t>2.1.1.5.02</t>
  </si>
  <si>
    <t>Pago pórcentaje por desvinculacion de cargo</t>
  </si>
  <si>
    <t>2.1.1.5.03</t>
  </si>
  <si>
    <t>Prestacion laboral por desvinculacion</t>
  </si>
  <si>
    <t>Indennizacion Economica/Ninoska Reyes</t>
  </si>
  <si>
    <t>2.1.1.5.04</t>
  </si>
  <si>
    <t>Proporcion de vacaciones no disfrutadas</t>
  </si>
  <si>
    <t>2.1.1.6.01</t>
  </si>
  <si>
    <t>Vacaciones</t>
  </si>
  <si>
    <t>2.1.2</t>
  </si>
  <si>
    <t>Sobresueldos</t>
  </si>
  <si>
    <t>=A31:A462.1.2.2.01</t>
  </si>
  <si>
    <t>Compensación por gastos de alimentación</t>
  </si>
  <si>
    <t>Alimentacion Personal Fijo</t>
  </si>
  <si>
    <t>Alimentacion Militares</t>
  </si>
  <si>
    <t>2.1.2.2.02</t>
  </si>
  <si>
    <t>Compensación por horas extraordinarias</t>
  </si>
  <si>
    <t>2.1.2.2.03</t>
  </si>
  <si>
    <t>Pago de horas extraordianrias</t>
  </si>
  <si>
    <t>2.1.2.2.04</t>
  </si>
  <si>
    <t>Prima de transporte</t>
  </si>
  <si>
    <t>2.1.2.2.05</t>
  </si>
  <si>
    <t>Compensación servicios de seguridad</t>
  </si>
  <si>
    <t>2.1.2.2.06</t>
  </si>
  <si>
    <t xml:space="preserve">Incentivo por Rendimiento Individual </t>
  </si>
  <si>
    <t>2.1.2.2.08</t>
  </si>
  <si>
    <t>Compensaciones especiales</t>
  </si>
  <si>
    <t>2.1.2.2.09</t>
  </si>
  <si>
    <t>Bono por Desempeño</t>
  </si>
  <si>
    <t>2.1.2.2.10</t>
  </si>
  <si>
    <t>Compensación por cumplimiento de indicadores del MAP</t>
  </si>
  <si>
    <t>2.1.2.2.14</t>
  </si>
  <si>
    <t>Compensacion especial personal Militar</t>
  </si>
  <si>
    <t>2.1.2.2.15</t>
  </si>
  <si>
    <t>Compensación extraordinaria anual</t>
  </si>
  <si>
    <t>2.1.2.3.01</t>
  </si>
  <si>
    <t>Especialismos</t>
  </si>
  <si>
    <t>2.1.3</t>
  </si>
  <si>
    <t xml:space="preserve">Dietas y Gastos de Representacion </t>
  </si>
  <si>
    <t>2.1.3.1.01</t>
  </si>
  <si>
    <t>Dietas en el Pais</t>
  </si>
  <si>
    <t>2.1.3.1.02</t>
  </si>
  <si>
    <t>Dietas en el exterior</t>
  </si>
  <si>
    <t>2.1.3.2.01</t>
  </si>
  <si>
    <t>Gastos de representación en el país</t>
  </si>
  <si>
    <t>2.1.3.2.02</t>
  </si>
  <si>
    <t>Gastos de representación en el exterior</t>
  </si>
  <si>
    <t>2.1.4</t>
  </si>
  <si>
    <t>Gratificaciones y Bonificaciones</t>
  </si>
  <si>
    <t>2.1.4.1.01</t>
  </si>
  <si>
    <t>Bonificaciones</t>
  </si>
  <si>
    <t>2.1.4.2.01</t>
  </si>
  <si>
    <t>Bono escolar</t>
  </si>
  <si>
    <t>2.1.4.2.03</t>
  </si>
  <si>
    <t>Gratificaciones por aniversario de la institucion</t>
  </si>
  <si>
    <t>2.1.4.2.04</t>
  </si>
  <si>
    <t xml:space="preserve">Otras Gratificaciones </t>
  </si>
  <si>
    <t>2.1.5</t>
  </si>
  <si>
    <t>Contribuciones a la seguridad Social</t>
  </si>
  <si>
    <t>2.1.5.1.01</t>
  </si>
  <si>
    <t>Contribuciones al seguro de salud</t>
  </si>
  <si>
    <t>2.1.5.2.01</t>
  </si>
  <si>
    <t>Contribuciones al seguro de pensiones</t>
  </si>
  <si>
    <t>2.1.5.3.01</t>
  </si>
  <si>
    <t>Contribuciones al seguro de riesgo laboral</t>
  </si>
  <si>
    <t>2.2</t>
  </si>
  <si>
    <t>Contratación de Servicios</t>
  </si>
  <si>
    <t>2.2.1</t>
  </si>
  <si>
    <t>Servicios Básicos</t>
  </si>
  <si>
    <t>2.2.1.2.01</t>
  </si>
  <si>
    <t>Servicios telefónico de larga distancia</t>
  </si>
  <si>
    <t>2.2.1.3.01</t>
  </si>
  <si>
    <t>Teléfono local</t>
  </si>
  <si>
    <t>Pagado por Trasnferencia</t>
  </si>
  <si>
    <t>2.2.1.4.01</t>
  </si>
  <si>
    <t>Telefax y Correos</t>
  </si>
  <si>
    <t>2.2.1.5.01</t>
  </si>
  <si>
    <t>Servicio de internet y televisión por cable</t>
  </si>
  <si>
    <t>2.2.1.6.01</t>
  </si>
  <si>
    <t>Energía eléctrica</t>
  </si>
  <si>
    <t>2.2.1.7.01</t>
  </si>
  <si>
    <t>Agua</t>
  </si>
  <si>
    <t>Caasd/Enero</t>
  </si>
  <si>
    <t>2.2.1.8.01</t>
  </si>
  <si>
    <t>Recolección de residuos sólidos</t>
  </si>
  <si>
    <t>2.2.2</t>
  </si>
  <si>
    <t>Publicidad, Impresión y Encuadernación</t>
  </si>
  <si>
    <t>2.2.2.1.01</t>
  </si>
  <si>
    <t>Publicidad y propaganda</t>
  </si>
  <si>
    <t>2.2.2.2.01</t>
  </si>
  <si>
    <t>Impresión y encuadernación</t>
  </si>
  <si>
    <t>2.2.3</t>
  </si>
  <si>
    <t xml:space="preserve">Viáticos </t>
  </si>
  <si>
    <t>2.2.3.1.01</t>
  </si>
  <si>
    <t>Viáticos dentro del país</t>
  </si>
  <si>
    <t>Viaticos dentro del pais/Carlos Montilla</t>
  </si>
  <si>
    <t>Viaticos dentro del pais/Jorge Luis Mateo</t>
  </si>
  <si>
    <t>Viaticos dentro del pais/Roque Orlando Moreta</t>
  </si>
  <si>
    <t>Viaticos dentro del Pais/Oliver Soriano</t>
  </si>
  <si>
    <t>Viaticos dentro del Pais/Judith Lopez</t>
  </si>
  <si>
    <t>Viaticos dentro del Pais/Edwin Jimenez</t>
  </si>
  <si>
    <t>Viaticos dentro del Pais/Caja Chica</t>
  </si>
  <si>
    <t>Viaticos dentro del Pais/Jose Manuel Valdez</t>
  </si>
  <si>
    <t xml:space="preserve">Viaticos dentro del Pais/Yissel Moncion </t>
  </si>
  <si>
    <t>Viaticos dentro del Pais/Lewis</t>
  </si>
  <si>
    <t>Viaticos dentro del Pais/Alvin Baez</t>
  </si>
  <si>
    <t>Viaticos dentro del Pais/Silvio Perez</t>
  </si>
  <si>
    <t>Viaticos dentro del Pais/Lewis Medrano</t>
  </si>
  <si>
    <t>Viaticos dentro del Pais/Dionicio Guerrero</t>
  </si>
  <si>
    <t>Viaticos dentro del Pais/Alce Caceres</t>
  </si>
  <si>
    <t>Viaticos dentro del Pais/Juan Santana</t>
  </si>
  <si>
    <t>Viaticos dentro del Pais/Mayrubi Lazaro</t>
  </si>
  <si>
    <t>Viaticos dentro del pais/Sabrina Perez</t>
  </si>
  <si>
    <t>Nomina Consejo</t>
  </si>
  <si>
    <t>2.2.3.2.01</t>
  </si>
  <si>
    <t>Viaticos fuera del país</t>
  </si>
  <si>
    <t>2.2.4</t>
  </si>
  <si>
    <t>Transporte y Almacenaje</t>
  </si>
  <si>
    <t>2.2.4.1.01</t>
  </si>
  <si>
    <t>Pasajes</t>
  </si>
  <si>
    <t>2.2.4.2.01</t>
  </si>
  <si>
    <t>Fletes</t>
  </si>
  <si>
    <t>2.2.4.3.01</t>
  </si>
  <si>
    <t>Almacenaje</t>
  </si>
  <si>
    <t>2.2.4.4.01</t>
  </si>
  <si>
    <t>Peaje</t>
  </si>
  <si>
    <t>2.2.5</t>
  </si>
  <si>
    <t>Alquileres</t>
  </si>
  <si>
    <t>2.2.5.1.01</t>
  </si>
  <si>
    <t>Alquilleres y rentas de edificios y locales</t>
  </si>
  <si>
    <t>2.2.5.8.01</t>
  </si>
  <si>
    <t>Otros alquileres</t>
  </si>
  <si>
    <t>2.2.5.9.01</t>
  </si>
  <si>
    <t>Licencias Informaticas</t>
  </si>
  <si>
    <t>2.2.6</t>
  </si>
  <si>
    <t>Seguros</t>
  </si>
  <si>
    <t>2.2.6.2.01</t>
  </si>
  <si>
    <t>Seguro de bienes muebles</t>
  </si>
  <si>
    <t>2.2.6.3.01</t>
  </si>
  <si>
    <t>Seguros de personas</t>
  </si>
  <si>
    <t>Pago de Poliza Seguro de Personas</t>
  </si>
  <si>
    <t>Pago de Poliza Prestige Mes enero</t>
  </si>
  <si>
    <t>2.2.6.5.01</t>
  </si>
  <si>
    <t>Seguros sobre Infraestructura</t>
  </si>
  <si>
    <t>2.2.6.9.01</t>
  </si>
  <si>
    <t>Otros Seguros</t>
  </si>
  <si>
    <t xml:space="preserve">                                                                                                                                                                    </t>
  </si>
  <si>
    <t>2.2.7</t>
  </si>
  <si>
    <t>Reparaciones e instalaciones</t>
  </si>
  <si>
    <t>2.2.7.1.01</t>
  </si>
  <si>
    <t>Obras menores en edificaciones</t>
  </si>
  <si>
    <t>2.2.7.1.02</t>
  </si>
  <si>
    <t xml:space="preserve">Servicios especiales de mantenimiento y reparacion </t>
  </si>
  <si>
    <t>2.2.7.1.04</t>
  </si>
  <si>
    <t>Mantenimiento y reparación de obras civiles en instalaciones varias</t>
  </si>
  <si>
    <t>2.2.7.1.06</t>
  </si>
  <si>
    <t>Mantenimiento y reparacion de Instalaciones eléctricas</t>
  </si>
  <si>
    <t>2.2.7.1.07</t>
  </si>
  <si>
    <t>Servicios de pintura y derivados con fines de higiene y embellecimiento</t>
  </si>
  <si>
    <t>2.2.7.2.01</t>
  </si>
  <si>
    <t>Mantenimiento y reparación de muebles y equipo de oficina</t>
  </si>
  <si>
    <t>2.2.7.2.02</t>
  </si>
  <si>
    <t>Mantenimiento y reparación de equipo para computación</t>
  </si>
  <si>
    <t>2.2.7.2.03</t>
  </si>
  <si>
    <t>Mantenimiento y reparación de equipo educacional</t>
  </si>
  <si>
    <t>2.2.7.2.04</t>
  </si>
  <si>
    <t>Mantenimiento y reparación de equipos sanitarios y de laboratorio</t>
  </si>
  <si>
    <t>2.2.7.2.05</t>
  </si>
  <si>
    <t>Mantenimiento y reparación de equipos de comunicación</t>
  </si>
  <si>
    <t>2.2.7.2.06</t>
  </si>
  <si>
    <t>Mantenimiento y reparación de equipos de transporte, tracción y elevación</t>
  </si>
  <si>
    <t>2.2.7.2.08</t>
  </si>
  <si>
    <t>Servicios de mantenimiento, reparacion, desmonte e instalacion</t>
  </si>
  <si>
    <t>2.2.7.2.09</t>
  </si>
  <si>
    <t>2.2.8</t>
  </si>
  <si>
    <t>Otros servicios</t>
  </si>
  <si>
    <t>2.2.8.1.01</t>
  </si>
  <si>
    <t>Gastos judiciales</t>
  </si>
  <si>
    <t>Servicios de Notarizacion/Lourdes Inmaculada De Oleo</t>
  </si>
  <si>
    <t>Servicios de Notarizacion</t>
  </si>
  <si>
    <t>2.2.8.2.01</t>
  </si>
  <si>
    <t>Comisiones y gastos bancarios</t>
  </si>
  <si>
    <t>2.2.8.4.01</t>
  </si>
  <si>
    <t>Servicios funerarios y gastos conexos</t>
  </si>
  <si>
    <t>2.2.8.5.01</t>
  </si>
  <si>
    <t>Fumigación</t>
  </si>
  <si>
    <t xml:space="preserve">International Jakson/Fumigacion </t>
  </si>
  <si>
    <t>2.2.8.5.02</t>
  </si>
  <si>
    <t>Lavanderia</t>
  </si>
  <si>
    <t>2.2.8.5.03</t>
  </si>
  <si>
    <t>Limpieza e higiene</t>
  </si>
  <si>
    <t>2.2.8.6.01</t>
  </si>
  <si>
    <t>Eventos Generales</t>
  </si>
  <si>
    <t>2.2.8.6.02</t>
  </si>
  <si>
    <t>Festividades</t>
  </si>
  <si>
    <t>2.2.8.7.01</t>
  </si>
  <si>
    <t>Estudios de ingeniería, arquitectura, investigaciones y análisis de factibilidad</t>
  </si>
  <si>
    <t>2.2.8.7.02</t>
  </si>
  <si>
    <t>Servicios jurídicos</t>
  </si>
  <si>
    <t>2.2.8.7.03</t>
  </si>
  <si>
    <t>Servicios de contabilidad y auditoría</t>
  </si>
  <si>
    <t>Roberto Despradel/Tabacalera Consultoria Consejo</t>
  </si>
  <si>
    <t>Cesar Andres Pichardo/Tabacalera Consultoria Consejo/Dic</t>
  </si>
  <si>
    <t>2.2.8.7.04</t>
  </si>
  <si>
    <t>Servicios de capacitación</t>
  </si>
  <si>
    <t>2.2.8.7.05</t>
  </si>
  <si>
    <t>Servicios de informatica y sistemas computarizados</t>
  </si>
  <si>
    <t>Gp/Software/Enero</t>
  </si>
  <si>
    <t>2.2.8.7.06</t>
  </si>
  <si>
    <t>Otros servicios técnicos profesionales</t>
  </si>
  <si>
    <t>Mantenimiento de Unidades de Aires /Soelca/Dic</t>
  </si>
  <si>
    <t>Maria Eugenia K/Honorarios por Asesoria de Auditoria y Contabilidad</t>
  </si>
  <si>
    <t>Silver Security/Monitoreo Ciber Seguridad</t>
  </si>
  <si>
    <t>Anny Sabrina Peres</t>
  </si>
  <si>
    <t>2.2.8.8.01</t>
  </si>
  <si>
    <t>Impuestos</t>
  </si>
  <si>
    <t>2.2.8.8.02</t>
  </si>
  <si>
    <t>Derechos</t>
  </si>
  <si>
    <t>2.2.8.8.03</t>
  </si>
  <si>
    <t>Tasas</t>
  </si>
  <si>
    <t>2.2.9</t>
  </si>
  <si>
    <t xml:space="preserve">Otras contrataciones de servicios </t>
  </si>
  <si>
    <t>2.2.9.1.01</t>
  </si>
  <si>
    <t>Otras contrataciones de servicios</t>
  </si>
  <si>
    <t>2.2.9.2.01</t>
  </si>
  <si>
    <t>Servicios de alimentación</t>
  </si>
  <si>
    <t>2.3</t>
  </si>
  <si>
    <t>Materiales y Suministros</t>
  </si>
  <si>
    <t>2.3.1</t>
  </si>
  <si>
    <t>Alimentos y bebidas para personas</t>
  </si>
  <si>
    <t>2.3.1.1.01</t>
  </si>
  <si>
    <t>2.3.1.3.03</t>
  </si>
  <si>
    <t>Productos forestales</t>
  </si>
  <si>
    <t>2.3.2</t>
  </si>
  <si>
    <t>Textiles y Vestuarios</t>
  </si>
  <si>
    <t>2.3.2.2.01</t>
  </si>
  <si>
    <t>Acabados textiles</t>
  </si>
  <si>
    <t>2.3.2.3.01</t>
  </si>
  <si>
    <t>Prendas de vestir</t>
  </si>
  <si>
    <t>2.3.2.4.01</t>
  </si>
  <si>
    <t>Calzados</t>
  </si>
  <si>
    <t>2.3.3</t>
  </si>
  <si>
    <t>Productos de Papel, Cartón e Impresos</t>
  </si>
  <si>
    <t>2.3.3.2.01</t>
  </si>
  <si>
    <t>Productos de papel y cartón</t>
  </si>
  <si>
    <t>2.3.3.3.01</t>
  </si>
  <si>
    <t>Productos de artes gráficas</t>
  </si>
  <si>
    <t>2.3.3.4.01</t>
  </si>
  <si>
    <t>Libros, revistas y periódicos</t>
  </si>
  <si>
    <t>2.3.3.5.01</t>
  </si>
  <si>
    <t>Textos de enseñanza</t>
  </si>
  <si>
    <t>2.3.3.6.01</t>
  </si>
  <si>
    <t>Especies Timbrados y valoradas</t>
  </si>
  <si>
    <t>2.3.4</t>
  </si>
  <si>
    <t>Productos Farmacéuticos</t>
  </si>
  <si>
    <t>2.3.4.1.01</t>
  </si>
  <si>
    <t>Productos medicinales para uso humano</t>
  </si>
  <si>
    <t>2.3.5</t>
  </si>
  <si>
    <t>Productos de Cuero, Caucho y Plástico</t>
  </si>
  <si>
    <t>2.3.5.3.01</t>
  </si>
  <si>
    <t>Llantas y neumáticos</t>
  </si>
  <si>
    <t>2.3.5.4.01</t>
  </si>
  <si>
    <t>Cauchos</t>
  </si>
  <si>
    <t>2.3.5.5.01</t>
  </si>
  <si>
    <t>Articulos de plástico</t>
  </si>
  <si>
    <t>2.3.6</t>
  </si>
  <si>
    <t>Productos Minerales, Metálicos y no Metálicos</t>
  </si>
  <si>
    <t>2.3.6.2.01</t>
  </si>
  <si>
    <t>Productos de Vidrio</t>
  </si>
  <si>
    <t>2.3.6.2.02</t>
  </si>
  <si>
    <t>Productos de loza</t>
  </si>
  <si>
    <t>2.3.6.3.01</t>
  </si>
  <si>
    <t>Productos ferrosos</t>
  </si>
  <si>
    <t>2.3.6.3.02</t>
  </si>
  <si>
    <t>Productos no ferrosos</t>
  </si>
  <si>
    <t>2.3.6.3.03</t>
  </si>
  <si>
    <t>Estructura metálicas acabadas</t>
  </si>
  <si>
    <t>2.3.6.3.04</t>
  </si>
  <si>
    <t>Herramientas menores</t>
  </si>
  <si>
    <t>2.3.6.3.06</t>
  </si>
  <si>
    <t>Accesorios de metal</t>
  </si>
  <si>
    <t>2.3.7</t>
  </si>
  <si>
    <t>Combustibles y Lubricantes</t>
  </si>
  <si>
    <t>2.3.7.1.01</t>
  </si>
  <si>
    <t>Gasolina</t>
  </si>
  <si>
    <t>2.3.7.1.02</t>
  </si>
  <si>
    <t>Gasoil</t>
  </si>
  <si>
    <t>2.3.7..1.04</t>
  </si>
  <si>
    <t xml:space="preserve">Gas GLP </t>
  </si>
  <si>
    <t>2.3.7.1.06</t>
  </si>
  <si>
    <t>Lubricantes</t>
  </si>
  <si>
    <t>2.3.7.2.03</t>
  </si>
  <si>
    <t>Productos químicos de uso personal</t>
  </si>
  <si>
    <t>2.3.7.2.05</t>
  </si>
  <si>
    <t>Insecticidas, fumigantes y otros</t>
  </si>
  <si>
    <t>2.3.7.2.06</t>
  </si>
  <si>
    <t>Pinturas, lacas, barnices, diluyentes y absorbentes para pinturas</t>
  </si>
  <si>
    <t>2.3.7.2.99</t>
  </si>
  <si>
    <t>Otros productos quimicos y conexos</t>
  </si>
  <si>
    <t>2.3.9</t>
  </si>
  <si>
    <t>Productos y Útiles Varios</t>
  </si>
  <si>
    <t>2.3.9.1.01</t>
  </si>
  <si>
    <t>Material para limpieza</t>
  </si>
  <si>
    <t>2.3.9.2.01</t>
  </si>
  <si>
    <t>Utiles de escritorio, oficina informática y de enseñanza</t>
  </si>
  <si>
    <t>2.3.9.3.01</t>
  </si>
  <si>
    <t>Utiles medico quirurgicos</t>
  </si>
  <si>
    <t>2.3.9.4.01</t>
  </si>
  <si>
    <t>Utiles destinados a actividades deportivas y recreativas</t>
  </si>
  <si>
    <t>2.3.9.5.01</t>
  </si>
  <si>
    <t>Utiles de cocina y comedor</t>
  </si>
  <si>
    <t>2.3.9.6.01</t>
  </si>
  <si>
    <t>Productos eléctricos y afines</t>
  </si>
  <si>
    <t>2.3.9.8.01</t>
  </si>
  <si>
    <t>Otros repuestos y accesorios menores</t>
  </si>
  <si>
    <t>2.3.9.9.01</t>
  </si>
  <si>
    <t>Productos y Utiles Varios  n.i.p</t>
  </si>
  <si>
    <t>2.3.9.9.02</t>
  </si>
  <si>
    <t>Bonos para utiles diversos</t>
  </si>
  <si>
    <t>2.3.9.9.04</t>
  </si>
  <si>
    <t xml:space="preserve">Productos y utiles de defensa y seguridad </t>
  </si>
  <si>
    <t>2.4</t>
  </si>
  <si>
    <t>Transferencias corrientes</t>
  </si>
  <si>
    <t>2.4.1</t>
  </si>
  <si>
    <t>Transferencias corrientes al Sector Privado</t>
  </si>
  <si>
    <t>2.4.1.1.03</t>
  </si>
  <si>
    <t>Indemnizacion laboral</t>
  </si>
  <si>
    <t>2.4.1.2.01</t>
  </si>
  <si>
    <t>Ayudas y donaciones programadas a hogares y personas</t>
  </si>
  <si>
    <t>2.4.1.3.01</t>
  </si>
  <si>
    <t>Premios literarios, deportivos y culturales</t>
  </si>
  <si>
    <t>2.4.1.4.01</t>
  </si>
  <si>
    <t>Becas nacionales</t>
  </si>
  <si>
    <t>2.4.1.4.02</t>
  </si>
  <si>
    <t>Becas extranjeras</t>
  </si>
  <si>
    <t>2.4.1.6.01</t>
  </si>
  <si>
    <t>Transferencias corrientes a asociaciones sin fines de lucro</t>
  </si>
  <si>
    <t>2.4.2</t>
  </si>
  <si>
    <t>Transferencias corrientes al Sector Externo</t>
  </si>
  <si>
    <t>2.4.7</t>
  </si>
  <si>
    <t>2.4.7.2.01</t>
  </si>
  <si>
    <t>Transferencias corrientes a Organismos Internacionales</t>
  </si>
  <si>
    <t>2.4.7.3.01</t>
  </si>
  <si>
    <t>Transferencias corrientes al sector privado externo</t>
  </si>
  <si>
    <t>2.5</t>
  </si>
  <si>
    <t>Transferencia de Capital</t>
  </si>
  <si>
    <t>2.5.1</t>
  </si>
  <si>
    <t>Transferencias de Capital a Asociaciones Privadas SFL</t>
  </si>
  <si>
    <t>2.5.2</t>
  </si>
  <si>
    <t>Transferencia a Gobierno Central</t>
  </si>
  <si>
    <t>2.6</t>
  </si>
  <si>
    <t>Bienes muebles, inmuebles e intangibles</t>
  </si>
  <si>
    <t>2.6.1</t>
  </si>
  <si>
    <t>Mobiliario y Equipo</t>
  </si>
  <si>
    <t>2.6.1.1.01</t>
  </si>
  <si>
    <t>Muebles de oficina y estantería</t>
  </si>
  <si>
    <t>2.6.1.2.01</t>
  </si>
  <si>
    <t>Muebles de alojamiento, excepto de oficina y estantería</t>
  </si>
  <si>
    <t>2.6.1.3.01</t>
  </si>
  <si>
    <t>Equipo computacional</t>
  </si>
  <si>
    <t>2.6.1.4.01</t>
  </si>
  <si>
    <t>Electrodomésticos</t>
  </si>
  <si>
    <t>2.6.1.9.01</t>
  </si>
  <si>
    <t>Otros Mobiliarios y Equipos no Identificados Precedentemente</t>
  </si>
  <si>
    <t>2.6.2</t>
  </si>
  <si>
    <t>Mobiliario y Equipo educacional y recreativo</t>
  </si>
  <si>
    <t>2.6.2.1.01</t>
  </si>
  <si>
    <t>Equipos y Aparatos Audiovisuales</t>
  </si>
  <si>
    <t>2.6.2.3.01</t>
  </si>
  <si>
    <t>Camaras fotograficas y de video</t>
  </si>
  <si>
    <t>2.6.2.4.01</t>
  </si>
  <si>
    <t>Otros mobiliario y equipo educacional y recreativo</t>
  </si>
  <si>
    <t>2.6.3</t>
  </si>
  <si>
    <t>Equipo e instrumental, cientifico y laboratorio</t>
  </si>
  <si>
    <t>2.6.3.2.01</t>
  </si>
  <si>
    <t>Instrumental médico y de laboratorio</t>
  </si>
  <si>
    <t>2.6.4</t>
  </si>
  <si>
    <t>Vehículos y Equipos de Transp. Tracción y Elevación</t>
  </si>
  <si>
    <t>2.6.4.1.01</t>
  </si>
  <si>
    <t>Automoviles y Camiones</t>
  </si>
  <si>
    <t>2.6.5</t>
  </si>
  <si>
    <t>Maquinaria y otros Equipos</t>
  </si>
  <si>
    <t>2.6.5.2.01</t>
  </si>
  <si>
    <t>Maquinaria y equipo industrial</t>
  </si>
  <si>
    <t>2.6.5.3.01</t>
  </si>
  <si>
    <t>Maquinaria y equipo de construcción</t>
  </si>
  <si>
    <t>2.6.5.5.01</t>
  </si>
  <si>
    <t>Equipo de comunicaciom, telecomunicaciones y señalamiento</t>
  </si>
  <si>
    <t>2.6.5.4.01</t>
  </si>
  <si>
    <t>Equipo de aire acondicionado, calefacción y refrigeranción industrial</t>
  </si>
  <si>
    <t>2.6.5.6.01</t>
  </si>
  <si>
    <t>Equipo de generación eléctrica, aparatos y accesorios eléctricos</t>
  </si>
  <si>
    <t>2.6.5.7.01</t>
  </si>
  <si>
    <t>Herramientas y máquinas</t>
  </si>
  <si>
    <t>2.6.6</t>
  </si>
  <si>
    <t>Equipos de defensa y seguridad</t>
  </si>
  <si>
    <t>Equipos de seguridad</t>
  </si>
  <si>
    <t>2.6.8</t>
  </si>
  <si>
    <t>Bienes Intangibles</t>
  </si>
  <si>
    <t>2.6.8.3.01</t>
  </si>
  <si>
    <t>Programas de informática</t>
  </si>
  <si>
    <t>Itcorp Gongloss/Software</t>
  </si>
  <si>
    <t>2.6.8.8.01</t>
  </si>
  <si>
    <t>Licencias informáticas</t>
  </si>
  <si>
    <t>2.6.9</t>
  </si>
  <si>
    <t xml:space="preserve">Edificios, estructuras, tierras, terrenos y objetos de valor </t>
  </si>
  <si>
    <t>2.6.9.6.01</t>
  </si>
  <si>
    <t xml:space="preserve">Accesorios para edificaciones residenciales y no residenciales </t>
  </si>
  <si>
    <t>Edif. Estructuras Tierras Terrenos Obj Valor</t>
  </si>
  <si>
    <t>2.7</t>
  </si>
  <si>
    <t>Obras</t>
  </si>
  <si>
    <t>2.7.1.1.01</t>
  </si>
  <si>
    <t xml:space="preserve">Obras para edificacion residencial </t>
  </si>
  <si>
    <t>Pago Cubicacion No. 8  Construccion 150 Viviendas San Juan</t>
  </si>
  <si>
    <t>2.7.1.2</t>
  </si>
  <si>
    <t xml:space="preserve">Obras para edificación no residencial </t>
  </si>
  <si>
    <t>Pago Cubicacion No. 6 Construccion Play de Baseball Cien Fuegos Santiago</t>
  </si>
  <si>
    <t>Pago Cubicacion 1/Manuel Antonio Mercedes/Panaderia Matas de Farfan</t>
  </si>
  <si>
    <t>Claudio Marte</t>
  </si>
  <si>
    <t xml:space="preserve">  Encargado Presupuesto</t>
  </si>
  <si>
    <t>Directora Administrativa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</si>
</sst>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color rgb="FFFF000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name val="Agency FB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8"/>
      <name val="Agency FB"/>
      <family val="2"/>
    </font>
    <font>
      <sz val="10"/>
      <color rgb="FFFF0000"/>
      <name val="Arial"/>
      <family val="2"/>
    </font>
    <font>
      <sz val="9"/>
      <name val="Agency FB"/>
      <family val="2"/>
    </font>
    <font>
      <sz val="8"/>
      <color theme="1"/>
      <name val="Museo Sans 100"/>
      <family val="3"/>
    </font>
    <font>
      <b/>
      <sz val="8"/>
      <color rgb="FFC00000"/>
      <name val="Museo Sans 100"/>
      <family val="3"/>
    </font>
    <font>
      <b/>
      <sz val="8"/>
      <color theme="1"/>
      <name val="Museo Sans 100"/>
      <family val="3"/>
    </font>
    <font>
      <b/>
      <sz val="8"/>
      <name val="Museo Sans 100"/>
      <family val="3"/>
    </font>
    <font>
      <sz val="8"/>
      <color rgb="FFFF0000"/>
      <name val="Museo Sans 100"/>
      <family val="3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4" fontId="8" fillId="0" borderId="0" applyFont="0" applyFill="0" applyBorder="0" applyAlignment="0" applyProtection="0"/>
  </cellStyleXfs>
  <cellXfs count="115">
    <xf numFmtId="0" fontId="0" fillId="0" borderId="0" xfId="0"/>
    <xf numFmtId="0" fontId="2" fillId="0" borderId="0" xfId="2"/>
    <xf numFmtId="164" fontId="6" fillId="0" borderId="0" xfId="2" applyNumberFormat="1" applyFont="1"/>
    <xf numFmtId="49" fontId="7" fillId="5" borderId="18" xfId="2" applyNumberFormat="1" applyFont="1" applyFill="1" applyBorder="1" applyAlignment="1">
      <alignment horizontal="center"/>
    </xf>
    <xf numFmtId="164" fontId="7" fillId="5" borderId="18" xfId="3" applyFont="1" applyFill="1" applyBorder="1" applyAlignment="1">
      <alignment horizontal="center"/>
    </xf>
    <xf numFmtId="49" fontId="5" fillId="0" borderId="0" xfId="2" applyNumberFormat="1" applyFont="1" applyAlignment="1">
      <alignment horizontal="left"/>
    </xf>
    <xf numFmtId="164" fontId="5" fillId="0" borderId="0" xfId="3" applyFont="1" applyFill="1" applyAlignment="1">
      <alignment horizontal="left"/>
    </xf>
    <xf numFmtId="164" fontId="2" fillId="0" borderId="0" xfId="2" applyNumberFormat="1"/>
    <xf numFmtId="49" fontId="8" fillId="6" borderId="0" xfId="2" applyNumberFormat="1" applyFont="1" applyFill="1" applyAlignment="1">
      <alignment horizontal="left"/>
    </xf>
    <xf numFmtId="164" fontId="8" fillId="6" borderId="0" xfId="3" applyFont="1" applyFill="1" applyAlignment="1">
      <alignment horizontal="left"/>
    </xf>
    <xf numFmtId="49" fontId="8" fillId="0" borderId="0" xfId="2" applyNumberFormat="1" applyFont="1" applyAlignment="1">
      <alignment horizontal="left"/>
    </xf>
    <xf numFmtId="164" fontId="8" fillId="0" borderId="0" xfId="3" applyFont="1" applyFill="1" applyAlignment="1">
      <alignment horizontal="left"/>
    </xf>
    <xf numFmtId="164" fontId="8" fillId="0" borderId="0" xfId="3" applyFont="1" applyFill="1" applyAlignment="1">
      <alignment horizontal="right"/>
    </xf>
    <xf numFmtId="0" fontId="8" fillId="0" borderId="0" xfId="2" applyFont="1"/>
    <xf numFmtId="0" fontId="9" fillId="0" borderId="0" xfId="2" applyFont="1"/>
    <xf numFmtId="164" fontId="10" fillId="0" borderId="0" xfId="3" applyFont="1" applyAlignment="1">
      <alignment horizontal="right"/>
    </xf>
    <xf numFmtId="164" fontId="9" fillId="0" borderId="0" xfId="3" applyFont="1" applyFill="1"/>
    <xf numFmtId="164" fontId="8" fillId="0" borderId="0" xfId="3" applyFont="1" applyFill="1"/>
    <xf numFmtId="164" fontId="11" fillId="0" borderId="0" xfId="3" applyFont="1" applyFill="1" applyAlignment="1">
      <alignment horizontal="right"/>
    </xf>
    <xf numFmtId="49" fontId="10" fillId="0" borderId="0" xfId="2" applyNumberFormat="1" applyFont="1" applyAlignment="1">
      <alignment horizontal="right"/>
    </xf>
    <xf numFmtId="0" fontId="12" fillId="3" borderId="0" xfId="2" applyFont="1" applyFill="1"/>
    <xf numFmtId="164" fontId="6" fillId="0" borderId="0" xfId="3" applyFont="1" applyAlignment="1">
      <alignment horizontal="right"/>
    </xf>
    <xf numFmtId="0" fontId="12" fillId="0" borderId="0" xfId="2" applyFont="1"/>
    <xf numFmtId="164" fontId="13" fillId="4" borderId="0" xfId="3" applyFont="1" applyFill="1" applyAlignment="1">
      <alignment horizontal="left"/>
    </xf>
    <xf numFmtId="49" fontId="10" fillId="0" borderId="0" xfId="2" applyNumberFormat="1" applyFont="1" applyAlignment="1">
      <alignment horizontal="left"/>
    </xf>
    <xf numFmtId="164" fontId="10" fillId="0" borderId="0" xfId="3" applyFont="1"/>
    <xf numFmtId="0" fontId="14" fillId="0" borderId="0" xfId="2" applyFont="1"/>
    <xf numFmtId="0" fontId="10" fillId="0" borderId="0" xfId="2" applyFont="1"/>
    <xf numFmtId="164" fontId="10" fillId="0" borderId="0" xfId="2" applyNumberFormat="1" applyFont="1"/>
    <xf numFmtId="0" fontId="2" fillId="0" borderId="0" xfId="2" applyProtection="1">
      <protection locked="0"/>
    </xf>
    <xf numFmtId="164" fontId="0" fillId="0" borderId="0" xfId="3" applyFont="1"/>
    <xf numFmtId="0" fontId="2" fillId="3" borderId="0" xfId="2" applyFill="1" applyAlignment="1" applyProtection="1">
      <alignment horizontal="center"/>
      <protection locked="0"/>
    </xf>
    <xf numFmtId="0" fontId="2" fillId="3" borderId="0" xfId="2" applyFill="1" applyProtection="1">
      <protection locked="0"/>
    </xf>
    <xf numFmtId="0" fontId="2" fillId="3" borderId="0" xfId="2" applyFill="1" applyAlignment="1">
      <alignment horizontal="center"/>
    </xf>
    <xf numFmtId="0" fontId="2" fillId="3" borderId="0" xfId="2" applyFill="1"/>
    <xf numFmtId="164" fontId="8" fillId="0" borderId="0" xfId="3" applyFont="1" applyAlignment="1">
      <alignment horizontal="center"/>
    </xf>
    <xf numFmtId="164" fontId="0" fillId="0" borderId="0" xfId="3" applyFont="1" applyAlignment="1">
      <alignment horizontal="center"/>
    </xf>
    <xf numFmtId="164" fontId="8" fillId="0" borderId="0" xfId="3" applyFont="1"/>
    <xf numFmtId="0" fontId="15" fillId="0" borderId="15" xfId="0" applyFont="1" applyBorder="1"/>
    <xf numFmtId="0" fontId="15" fillId="0" borderId="16" xfId="0" applyFont="1" applyBorder="1"/>
    <xf numFmtId="0" fontId="15" fillId="0" borderId="13" xfId="0" applyFont="1" applyBorder="1"/>
    <xf numFmtId="0" fontId="15" fillId="0" borderId="0" xfId="0" applyFont="1"/>
    <xf numFmtId="0" fontId="15" fillId="0" borderId="4" xfId="0" applyFont="1" applyBorder="1"/>
    <xf numFmtId="0" fontId="15" fillId="0" borderId="5" xfId="0" applyFont="1" applyBorder="1"/>
    <xf numFmtId="0" fontId="17" fillId="0" borderId="4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164" fontId="15" fillId="0" borderId="0" xfId="1" applyFont="1" applyBorder="1" applyAlignment="1">
      <alignment horizontal="center"/>
    </xf>
    <xf numFmtId="164" fontId="15" fillId="0" borderId="8" xfId="1" applyFont="1" applyBorder="1" applyAlignment="1">
      <alignment horizontal="center"/>
    </xf>
    <xf numFmtId="164" fontId="15" fillId="0" borderId="1" xfId="1" applyFont="1" applyBorder="1" applyAlignment="1">
      <alignment horizontal="center"/>
    </xf>
    <xf numFmtId="164" fontId="15" fillId="0" borderId="7" xfId="1" applyFont="1" applyBorder="1" applyAlignment="1">
      <alignment horizontal="center"/>
    </xf>
    <xf numFmtId="0" fontId="17" fillId="0" borderId="9" xfId="0" applyFont="1" applyBorder="1" applyAlignment="1">
      <alignment horizontal="left" wrapText="1"/>
    </xf>
    <xf numFmtId="164" fontId="17" fillId="0" borderId="2" xfId="1" applyFont="1" applyBorder="1" applyAlignment="1">
      <alignment wrapText="1"/>
    </xf>
    <xf numFmtId="164" fontId="17" fillId="0" borderId="9" xfId="1" applyFont="1" applyBorder="1" applyAlignment="1">
      <alignment wrapText="1"/>
    </xf>
    <xf numFmtId="164" fontId="18" fillId="0" borderId="0" xfId="0" applyNumberFormat="1" applyFont="1"/>
    <xf numFmtId="0" fontId="15" fillId="0" borderId="7" xfId="0" applyFont="1" applyBorder="1" applyAlignment="1">
      <alignment horizontal="left"/>
    </xf>
    <xf numFmtId="164" fontId="15" fillId="0" borderId="0" xfId="0" applyNumberFormat="1" applyFont="1"/>
    <xf numFmtId="0" fontId="17" fillId="0" borderId="3" xfId="0" applyFont="1" applyBorder="1" applyAlignment="1">
      <alignment horizontal="center"/>
    </xf>
    <xf numFmtId="164" fontId="17" fillId="0" borderId="11" xfId="1" applyFont="1" applyBorder="1" applyAlignment="1">
      <alignment horizontal="center"/>
    </xf>
    <xf numFmtId="164" fontId="17" fillId="0" borderId="3" xfId="1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164" fontId="17" fillId="0" borderId="0" xfId="1" applyFont="1" applyBorder="1" applyAlignment="1">
      <alignment horizontal="center"/>
    </xf>
    <xf numFmtId="164" fontId="17" fillId="0" borderId="7" xfId="1" applyFont="1" applyBorder="1"/>
    <xf numFmtId="164" fontId="17" fillId="0" borderId="0" xfId="1" applyFont="1" applyBorder="1"/>
    <xf numFmtId="164" fontId="17" fillId="0" borderId="6" xfId="1" applyFont="1" applyBorder="1"/>
    <xf numFmtId="0" fontId="17" fillId="0" borderId="3" xfId="0" applyFont="1" applyBorder="1" applyAlignment="1">
      <alignment horizontal="center" vertical="center" wrapText="1"/>
    </xf>
    <xf numFmtId="164" fontId="17" fillId="0" borderId="11" xfId="1" applyFont="1" applyBorder="1" applyAlignment="1">
      <alignment horizontal="left" wrapText="1"/>
    </xf>
    <xf numFmtId="164" fontId="17" fillId="0" borderId="3" xfId="1" applyFont="1" applyBorder="1" applyAlignment="1">
      <alignment horizontal="left" wrapText="1"/>
    </xf>
    <xf numFmtId="164" fontId="17" fillId="0" borderId="3" xfId="1" applyFont="1" applyBorder="1" applyAlignment="1"/>
    <xf numFmtId="0" fontId="17" fillId="0" borderId="0" xfId="0" applyFont="1"/>
    <xf numFmtId="0" fontId="17" fillId="0" borderId="8" xfId="0" applyFont="1" applyBorder="1" applyAlignment="1">
      <alignment horizontal="left" wrapText="1"/>
    </xf>
    <xf numFmtId="164" fontId="17" fillId="0" borderId="1" xfId="1" applyFont="1" applyBorder="1" applyAlignment="1">
      <alignment wrapText="1"/>
    </xf>
    <xf numFmtId="164" fontId="17" fillId="0" borderId="8" xfId="1" applyFont="1" applyBorder="1" applyAlignment="1">
      <alignment wrapText="1"/>
    </xf>
    <xf numFmtId="164" fontId="15" fillId="0" borderId="0" xfId="1" applyFont="1" applyBorder="1" applyAlignment="1">
      <alignment wrapText="1"/>
    </xf>
    <xf numFmtId="164" fontId="15" fillId="0" borderId="7" xfId="1" applyFont="1" applyBorder="1" applyAlignment="1">
      <alignment wrapText="1"/>
    </xf>
    <xf numFmtId="0" fontId="15" fillId="0" borderId="7" xfId="0" applyFont="1" applyBorder="1" applyAlignment="1">
      <alignment horizontal="left" wrapText="1"/>
    </xf>
    <xf numFmtId="164" fontId="19" fillId="0" borderId="0" xfId="0" applyNumberFormat="1" applyFont="1"/>
    <xf numFmtId="0" fontId="15" fillId="0" borderId="10" xfId="0" applyFont="1" applyBorder="1" applyAlignment="1">
      <alignment horizontal="left"/>
    </xf>
    <xf numFmtId="164" fontId="15" fillId="0" borderId="14" xfId="1" applyFont="1" applyBorder="1" applyAlignment="1">
      <alignment wrapText="1"/>
    </xf>
    <xf numFmtId="164" fontId="15" fillId="0" borderId="10" xfId="1" applyFont="1" applyBorder="1" applyAlignment="1">
      <alignment wrapText="1"/>
    </xf>
    <xf numFmtId="0" fontId="15" fillId="0" borderId="12" xfId="0" applyFont="1" applyBorder="1" applyAlignment="1">
      <alignment horizontal="left" wrapText="1"/>
    </xf>
    <xf numFmtId="164" fontId="15" fillId="0" borderId="17" xfId="1" applyFont="1" applyBorder="1" applyAlignment="1">
      <alignment wrapText="1"/>
    </xf>
    <xf numFmtId="164" fontId="19" fillId="0" borderId="0" xfId="1" applyFont="1" applyBorder="1" applyAlignment="1"/>
    <xf numFmtId="164" fontId="19" fillId="0" borderId="7" xfId="1" applyFont="1" applyBorder="1" applyAlignment="1"/>
    <xf numFmtId="164" fontId="15" fillId="0" borderId="7" xfId="1" applyFont="1" applyBorder="1" applyAlignment="1"/>
    <xf numFmtId="164" fontId="15" fillId="0" borderId="0" xfId="1" applyFont="1" applyBorder="1" applyAlignment="1"/>
    <xf numFmtId="164" fontId="19" fillId="0" borderId="0" xfId="1" applyFont="1" applyBorder="1" applyAlignment="1">
      <alignment wrapText="1"/>
    </xf>
    <xf numFmtId="164" fontId="15" fillId="0" borderId="1" xfId="1" applyFont="1" applyBorder="1" applyAlignment="1"/>
    <xf numFmtId="0" fontId="17" fillId="2" borderId="3" xfId="0" applyFont="1" applyFill="1" applyBorder="1" applyAlignment="1">
      <alignment horizontal="left"/>
    </xf>
    <xf numFmtId="164" fontId="17" fillId="2" borderId="11" xfId="1" applyFont="1" applyFill="1" applyBorder="1" applyAlignment="1">
      <alignment horizontal="center" wrapText="1"/>
    </xf>
    <xf numFmtId="164" fontId="17" fillId="2" borderId="3" xfId="1" applyFont="1" applyFill="1" applyBorder="1" applyAlignment="1">
      <alignment horizontal="center" wrapText="1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165" fontId="15" fillId="0" borderId="0" xfId="0" applyNumberFormat="1" applyFont="1" applyAlignment="1">
      <alignment vertical="center" wrapText="1"/>
    </xf>
    <xf numFmtId="165" fontId="15" fillId="0" borderId="0" xfId="0" applyNumberFormat="1" applyFont="1"/>
    <xf numFmtId="0" fontId="2" fillId="0" borderId="0" xfId="2" applyAlignment="1">
      <alignment horizontal="center"/>
    </xf>
    <xf numFmtId="0" fontId="3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164" fontId="8" fillId="0" borderId="0" xfId="3" applyFont="1" applyAlignment="1">
      <alignment horizontal="center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6" fillId="3" borderId="4" xfId="0" applyFont="1" applyFill="1" applyBorder="1" applyAlignment="1">
      <alignment horizontal="center"/>
    </xf>
    <xf numFmtId="0" fontId="16" fillId="3" borderId="0" xfId="0" applyFont="1" applyFill="1" applyAlignment="1">
      <alignment horizontal="center"/>
    </xf>
    <xf numFmtId="0" fontId="16" fillId="3" borderId="5" xfId="0" applyFont="1" applyFill="1" applyBorder="1" applyAlignment="1">
      <alignment horizontal="center"/>
    </xf>
    <xf numFmtId="0" fontId="17" fillId="0" borderId="4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7327</xdr:colOff>
      <xdr:row>1</xdr:row>
      <xdr:rowOff>13111</xdr:rowOff>
    </xdr:from>
    <xdr:to>
      <xdr:col>1</xdr:col>
      <xdr:colOff>1875693</xdr:colOff>
      <xdr:row>4</xdr:row>
      <xdr:rowOff>9046</xdr:rowOff>
    </xdr:to>
    <xdr:pic>
      <xdr:nvPicPr>
        <xdr:cNvPr id="2" name="Imagen 1" descr="Fonper">
          <a:extLst>
            <a:ext uri="{FF2B5EF4-FFF2-40B4-BE49-F238E27FC236}">
              <a16:creationId xmlns:a16="http://schemas.microsoft.com/office/drawing/2014/main" id="{7D4EDCAB-D7D0-4B51-8DD7-9176BD53F1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7" y="175036"/>
          <a:ext cx="2296991" cy="5483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2135607</xdr:colOff>
      <xdr:row>0</xdr:row>
      <xdr:rowOff>1</xdr:rowOff>
    </xdr:from>
    <xdr:to>
      <xdr:col>3</xdr:col>
      <xdr:colOff>219809</xdr:colOff>
      <xdr:row>4</xdr:row>
      <xdr:rowOff>108615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C97C47C-D3A0-48F6-851B-437BDE6624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64232" y="1"/>
          <a:ext cx="2303777" cy="822989"/>
        </a:xfrm>
        <a:prstGeom prst="rect">
          <a:avLst/>
        </a:prstGeom>
      </xdr:spPr>
    </xdr:pic>
    <xdr:clientData/>
  </xdr:twoCellAnchor>
  <xdr:twoCellAnchor>
    <xdr:from>
      <xdr:col>1</xdr:col>
      <xdr:colOff>190500</xdr:colOff>
      <xdr:row>311</xdr:row>
      <xdr:rowOff>0</xdr:rowOff>
    </xdr:from>
    <xdr:to>
      <xdr:col>1</xdr:col>
      <xdr:colOff>2677025</xdr:colOff>
      <xdr:row>311</xdr:row>
      <xdr:rowOff>0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E655EF44-722C-4825-A4EF-CE6293EF9289}"/>
            </a:ext>
          </a:extLst>
        </xdr:cNvPr>
        <xdr:cNvSpPr>
          <a:spLocks noChangeShapeType="1"/>
        </xdr:cNvSpPr>
      </xdr:nvSpPr>
      <xdr:spPr bwMode="auto">
        <a:xfrm>
          <a:off x="619125" y="8772525"/>
          <a:ext cx="24865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690814</xdr:colOff>
      <xdr:row>322</xdr:row>
      <xdr:rowOff>10027</xdr:rowOff>
    </xdr:from>
    <xdr:to>
      <xdr:col>4</xdr:col>
      <xdr:colOff>491289</xdr:colOff>
      <xdr:row>322</xdr:row>
      <xdr:rowOff>10027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7652D75F-3741-4842-963F-911A49A7F8C3}"/>
            </a:ext>
          </a:extLst>
        </xdr:cNvPr>
        <xdr:cNvSpPr>
          <a:spLocks noChangeShapeType="1"/>
        </xdr:cNvSpPr>
      </xdr:nvSpPr>
      <xdr:spPr bwMode="auto">
        <a:xfrm>
          <a:off x="4138864" y="9668377"/>
          <a:ext cx="219125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s-DO"/>
        </a:p>
      </xdr:txBody>
    </xdr:sp>
    <xdr:clientData/>
  </xdr:twoCellAnchor>
  <xdr:twoCellAnchor>
    <xdr:from>
      <xdr:col>1</xdr:col>
      <xdr:colOff>190500</xdr:colOff>
      <xdr:row>321</xdr:row>
      <xdr:rowOff>140369</xdr:rowOff>
    </xdr:from>
    <xdr:to>
      <xdr:col>1</xdr:col>
      <xdr:colOff>2677025</xdr:colOff>
      <xdr:row>321</xdr:row>
      <xdr:rowOff>150395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8C095FDE-32E8-4C09-8F21-20AE04290A43}"/>
            </a:ext>
          </a:extLst>
        </xdr:cNvPr>
        <xdr:cNvSpPr>
          <a:spLocks noChangeShapeType="1"/>
        </xdr:cNvSpPr>
      </xdr:nvSpPr>
      <xdr:spPr bwMode="auto">
        <a:xfrm>
          <a:off x="619125" y="9636794"/>
          <a:ext cx="2486525" cy="10026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1846384</xdr:colOff>
      <xdr:row>325</xdr:row>
      <xdr:rowOff>161191</xdr:rowOff>
    </xdr:from>
    <xdr:to>
      <xdr:col>3</xdr:col>
      <xdr:colOff>80595</xdr:colOff>
      <xdr:row>326</xdr:row>
      <xdr:rowOff>7326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816FF1FE-E6FA-4196-8FF5-D5838F24BBCC}"/>
            </a:ext>
          </a:extLst>
        </xdr:cNvPr>
        <xdr:cNvSpPr>
          <a:spLocks noChangeShapeType="1"/>
        </xdr:cNvSpPr>
      </xdr:nvSpPr>
      <xdr:spPr bwMode="auto">
        <a:xfrm flipV="1">
          <a:off x="2275009" y="10305316"/>
          <a:ext cx="2453786" cy="806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s-DO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928687</xdr:colOff>
      <xdr:row>0</xdr:row>
      <xdr:rowOff>0</xdr:rowOff>
    </xdr:from>
    <xdr:to>
      <xdr:col>4</xdr:col>
      <xdr:colOff>942975</xdr:colOff>
      <xdr:row>4</xdr:row>
      <xdr:rowOff>74836</xdr:rowOff>
    </xdr:to>
    <xdr:pic>
      <xdr:nvPicPr>
        <xdr:cNvPr id="2" name="Imagen 3" descr="Logo-presidencia - Gabinete de Política Social">
          <a:extLst>
            <a:ext uri="{FF2B5EF4-FFF2-40B4-BE49-F238E27FC236}">
              <a16:creationId xmlns:a16="http://schemas.microsoft.com/office/drawing/2014/main" id="{98E8AC8E-26FF-4F2A-B0B8-6136FF37C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24662" y="0"/>
          <a:ext cx="1566863" cy="6463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127811</xdr:colOff>
      <xdr:row>0</xdr:row>
      <xdr:rowOff>106002</xdr:rowOff>
    </xdr:from>
    <xdr:to>
      <xdr:col>1</xdr:col>
      <xdr:colOff>165604</xdr:colOff>
      <xdr:row>6</xdr:row>
      <xdr:rowOff>46542</xdr:rowOff>
    </xdr:to>
    <xdr:pic>
      <xdr:nvPicPr>
        <xdr:cNvPr id="3" name="Imagen 2" descr="Fonper">
          <a:extLst>
            <a:ext uri="{FF2B5EF4-FFF2-40B4-BE49-F238E27FC236}">
              <a16:creationId xmlns:a16="http://schemas.microsoft.com/office/drawing/2014/main" id="{7A96331A-1360-4DC0-B639-412D6A13F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811" y="106002"/>
          <a:ext cx="2860657" cy="8584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onpercloud.sharepoint.com/sites/DF/Shared%20Documents/Documentos%20Enc.%20Presupuesto/Plantilla%20de%20Ejecucion%20Presupuesto%20Fonper%202023%20Definiti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de Presentacio"/>
      <sheetName val="Presupuesto Aprobado"/>
      <sheetName val="Presupuesto Aprobado 2023 (2)"/>
      <sheetName val="Forma Present"/>
      <sheetName val="Justificaciones "/>
      <sheetName val="Analisis  y Notas Presup 2023"/>
      <sheetName val="Sugerencias DAF Enero"/>
      <sheetName val="Formato Presentacion Enero"/>
      <sheetName val="Formato Febrero Definitivo"/>
      <sheetName val=" Detalle Ejecucion Enero 23"/>
      <sheetName val="Formato Presentacion Febrero"/>
      <sheetName val="Detalle Ejecucion Febrero 23"/>
      <sheetName val="Formato Presentacion Marzo"/>
      <sheetName val="Detalle Ejecucion Marzo 23"/>
      <sheetName val="Detalle Ejecucion Abril 23 "/>
      <sheetName val="Formato Presentacion Abril "/>
      <sheetName val="Formato Presentacion Mayo "/>
      <sheetName val="Detalle de Ejecucion Mayo 23"/>
      <sheetName val="Formato Presentacion Junio"/>
      <sheetName val="Detalle de Ejecucion Junio 23"/>
      <sheetName val="Detalle de Ejecucion Julio "/>
      <sheetName val="Formato Presentacion Julio"/>
      <sheetName val="Detalle de Ejecucion Agosto"/>
      <sheetName val="Formato de Presentacion Agosto"/>
      <sheetName val="Formato de Presentacion Sept."/>
      <sheetName val="Notas Sobre la Ejecucion"/>
      <sheetName val="Detalle de Ejecucion Septiembre"/>
      <sheetName val="Detalle de Ejecucion Octubr (2)"/>
      <sheetName val="Formato de Presentacion Octubre"/>
      <sheetName val="Detalle de Ejecucion Noviembre"/>
      <sheetName val="Formato Presentacion Noviembre"/>
      <sheetName val="Formato Presentacion Mayo"/>
      <sheetName val="Secuencial Cheques"/>
      <sheetName val="Referencias de Precios"/>
      <sheetName val="Plantilla Ingresos Egresos"/>
      <sheetName val="Soporte Incentivo Desemp."/>
      <sheetName val="Caja Chica "/>
      <sheetName val="Certif. de Apropiacion y Cuota "/>
      <sheetName val="ENE-DIC 2021 (2)"/>
      <sheetName val="Certificacines Recurrentes"/>
      <sheetName val="Monto Productos"/>
      <sheetName val="ENE-DIC 2021"/>
      <sheetName val="Secuencia Cheques"/>
      <sheetName val="Transferencias Enero"/>
      <sheetName val="Relacion Ingresos y Egresos"/>
      <sheetName val="Cuadros Estadisticos"/>
      <sheetName val="Gastos de Caital y Corr"/>
      <sheetName val="Hoja7"/>
      <sheetName val="Hoja3"/>
      <sheetName val="Hoja12"/>
      <sheetName val="Hoja13"/>
      <sheetName val="Hoja2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2">
          <cell r="E12">
            <v>7897600</v>
          </cell>
        </row>
        <row r="28">
          <cell r="E28">
            <v>2354467.42</v>
          </cell>
        </row>
        <row r="52">
          <cell r="E52">
            <v>0</v>
          </cell>
        </row>
        <row r="58">
          <cell r="E58">
            <v>249792.34</v>
          </cell>
        </row>
        <row r="64">
          <cell r="E64">
            <v>1053243.5900000001</v>
          </cell>
        </row>
        <row r="72">
          <cell r="E72">
            <v>277825.84999999998</v>
          </cell>
        </row>
        <row r="87">
          <cell r="E87">
            <v>11328</v>
          </cell>
        </row>
        <row r="92">
          <cell r="E92">
            <v>1638670</v>
          </cell>
        </row>
        <row r="100">
          <cell r="E100">
            <v>4200</v>
          </cell>
        </row>
        <row r="112">
          <cell r="E112">
            <v>235313.24</v>
          </cell>
        </row>
        <row r="120">
          <cell r="E120">
            <v>682952.39</v>
          </cell>
        </row>
        <row r="130">
          <cell r="E130">
            <v>228229.7</v>
          </cell>
        </row>
        <row r="145">
          <cell r="E145">
            <v>3442327.65</v>
          </cell>
        </row>
        <row r="188">
          <cell r="E188">
            <v>334842.7</v>
          </cell>
        </row>
        <row r="194">
          <cell r="E194">
            <v>60472.460000000014</v>
          </cell>
        </row>
        <row r="249">
          <cell r="E249">
            <v>0</v>
          </cell>
        </row>
        <row r="254">
          <cell r="E254">
            <v>0</v>
          </cell>
        </row>
        <row r="264">
          <cell r="E264">
            <v>106495</v>
          </cell>
        </row>
        <row r="279">
          <cell r="E279">
            <v>686490</v>
          </cell>
        </row>
        <row r="290">
          <cell r="E290">
            <v>385808.02000000008</v>
          </cell>
        </row>
        <row r="335">
          <cell r="E335">
            <v>1627945.67</v>
          </cell>
        </row>
        <row r="358">
          <cell r="E358">
            <v>414650.02</v>
          </cell>
        </row>
      </sheetData>
      <sheetData sheetId="12"/>
      <sheetData sheetId="13"/>
      <sheetData sheetId="14">
        <row r="29">
          <cell r="E29">
            <v>3212110.06</v>
          </cell>
        </row>
        <row r="63">
          <cell r="E63">
            <v>9414.4</v>
          </cell>
        </row>
        <row r="70">
          <cell r="F70">
            <v>529349.33000000007</v>
          </cell>
        </row>
        <row r="78">
          <cell r="F78">
            <v>1088919.57</v>
          </cell>
        </row>
        <row r="89">
          <cell r="F89">
            <v>924120.09000000008</v>
          </cell>
        </row>
        <row r="104">
          <cell r="F104">
            <v>70.8</v>
          </cell>
        </row>
        <row r="109">
          <cell r="F109">
            <v>1038723.48</v>
          </cell>
        </row>
        <row r="119">
          <cell r="F119">
            <v>13140</v>
          </cell>
        </row>
        <row r="135">
          <cell r="F135">
            <v>378683.24</v>
          </cell>
        </row>
        <row r="144">
          <cell r="F144">
            <v>625852.04</v>
          </cell>
        </row>
        <row r="154">
          <cell r="F154">
            <v>6844</v>
          </cell>
        </row>
        <row r="169">
          <cell r="F169">
            <v>563413.42999999993</v>
          </cell>
        </row>
        <row r="203">
          <cell r="F203">
            <v>1233085.74</v>
          </cell>
        </row>
        <row r="264">
          <cell r="F264">
            <v>0</v>
          </cell>
        </row>
        <row r="269">
          <cell r="F269">
            <v>0</v>
          </cell>
        </row>
        <row r="276">
          <cell r="F276">
            <v>0</v>
          </cell>
        </row>
        <row r="279">
          <cell r="F279">
            <v>318999.96000000002</v>
          </cell>
        </row>
        <row r="284">
          <cell r="F284">
            <v>0</v>
          </cell>
        </row>
        <row r="305">
          <cell r="F305">
            <v>125956.17</v>
          </cell>
        </row>
        <row r="335">
          <cell r="F335">
            <v>182400</v>
          </cell>
        </row>
        <row r="351">
          <cell r="F351">
            <v>1462176.42</v>
          </cell>
        </row>
        <row r="358">
          <cell r="F358">
            <v>0</v>
          </cell>
        </row>
        <row r="364">
          <cell r="F364">
            <v>0</v>
          </cell>
        </row>
        <row r="372">
          <cell r="F372">
            <v>0</v>
          </cell>
        </row>
        <row r="375">
          <cell r="F375">
            <v>36585.9</v>
          </cell>
        </row>
        <row r="383">
          <cell r="F383">
            <v>0</v>
          </cell>
        </row>
        <row r="386">
          <cell r="F386">
            <v>0</v>
          </cell>
        </row>
        <row r="390">
          <cell r="F390">
            <v>370761.04</v>
          </cell>
        </row>
        <row r="394">
          <cell r="F394">
            <v>0</v>
          </cell>
        </row>
        <row r="397">
          <cell r="F397">
            <v>7457908.4399999995</v>
          </cell>
        </row>
      </sheetData>
      <sheetData sheetId="15">
        <row r="14">
          <cell r="E14">
            <v>8064750.4400000004</v>
          </cell>
        </row>
        <row r="200">
          <cell r="E200">
            <v>64422.68</v>
          </cell>
        </row>
        <row r="233">
          <cell r="E233">
            <v>642060</v>
          </cell>
        </row>
      </sheetData>
      <sheetData sheetId="16">
        <row r="14">
          <cell r="E14">
            <v>8105305.2400000002</v>
          </cell>
        </row>
        <row r="32">
          <cell r="E32">
            <v>2047823.27</v>
          </cell>
        </row>
        <row r="49">
          <cell r="E49">
            <v>10515.2</v>
          </cell>
        </row>
        <row r="55">
          <cell r="E55">
            <v>305267.65000000002</v>
          </cell>
        </row>
        <row r="61">
          <cell r="E61">
            <v>1095045.3600000001</v>
          </cell>
        </row>
        <row r="67">
          <cell r="E67">
            <v>865027.91</v>
          </cell>
        </row>
        <row r="80">
          <cell r="E80">
            <v>0</v>
          </cell>
        </row>
        <row r="84">
          <cell r="E84">
            <v>1130461.74</v>
          </cell>
        </row>
        <row r="126">
          <cell r="E126">
            <v>314</v>
          </cell>
        </row>
        <row r="132">
          <cell r="E132">
            <v>414239.77</v>
          </cell>
        </row>
        <row r="137">
          <cell r="E137">
            <v>654058.69999999995</v>
          </cell>
        </row>
        <row r="146">
          <cell r="E146">
            <v>438989.5</v>
          </cell>
        </row>
        <row r="160">
          <cell r="E160">
            <v>122419516.40899999</v>
          </cell>
        </row>
        <row r="195">
          <cell r="E195">
            <v>0</v>
          </cell>
        </row>
        <row r="204">
          <cell r="E204">
            <v>0</v>
          </cell>
        </row>
        <row r="209">
          <cell r="E209">
            <v>0</v>
          </cell>
        </row>
        <row r="216">
          <cell r="E216">
            <v>0</v>
          </cell>
        </row>
        <row r="219">
          <cell r="E219">
            <v>0</v>
          </cell>
        </row>
        <row r="224">
          <cell r="E224">
            <v>4445.0600000000004</v>
          </cell>
        </row>
        <row r="233">
          <cell r="E233">
            <v>642060</v>
          </cell>
        </row>
        <row r="243">
          <cell r="E243">
            <v>940250.09000000008</v>
          </cell>
        </row>
        <row r="256">
          <cell r="E256">
            <v>0</v>
          </cell>
        </row>
        <row r="272">
          <cell r="E272">
            <v>13051069.27</v>
          </cell>
        </row>
        <row r="273">
          <cell r="E273">
            <v>0</v>
          </cell>
        </row>
        <row r="275">
          <cell r="E275">
            <v>3912225.81</v>
          </cell>
        </row>
        <row r="283">
          <cell r="E283">
            <v>0</v>
          </cell>
        </row>
        <row r="291">
          <cell r="E291">
            <v>0</v>
          </cell>
        </row>
        <row r="294">
          <cell r="E294">
            <v>3429.47</v>
          </cell>
        </row>
        <row r="303">
          <cell r="E303">
            <v>43188</v>
          </cell>
        </row>
        <row r="305">
          <cell r="E305">
            <v>330400</v>
          </cell>
        </row>
        <row r="313">
          <cell r="E313">
            <v>0</v>
          </cell>
        </row>
      </sheetData>
      <sheetData sheetId="17">
        <row r="188">
          <cell r="E188">
            <v>151481.79</v>
          </cell>
        </row>
        <row r="338">
          <cell r="E338">
            <v>0</v>
          </cell>
        </row>
        <row r="359">
          <cell r="E359">
            <v>1113863.9099999999</v>
          </cell>
        </row>
        <row r="362">
          <cell r="E362">
            <v>4409484.59</v>
          </cell>
        </row>
      </sheetData>
      <sheetData sheetId="18"/>
      <sheetData sheetId="19">
        <row r="14">
          <cell r="E14">
            <v>7725233.3300000001</v>
          </cell>
        </row>
        <row r="30">
          <cell r="E30">
            <v>3064274.7</v>
          </cell>
        </row>
        <row r="57">
          <cell r="E57">
            <v>55000</v>
          </cell>
        </row>
        <row r="63">
          <cell r="E63">
            <v>8843148.0399999991</v>
          </cell>
        </row>
        <row r="72">
          <cell r="E72">
            <v>1067172.74</v>
          </cell>
        </row>
        <row r="77">
          <cell r="E77">
            <v>749222.8</v>
          </cell>
        </row>
        <row r="91">
          <cell r="E91">
            <v>790.6</v>
          </cell>
        </row>
        <row r="96">
          <cell r="E96">
            <v>1209851.74</v>
          </cell>
        </row>
        <row r="106">
          <cell r="E106">
            <v>7128</v>
          </cell>
          <cell r="F106">
            <v>7128</v>
          </cell>
        </row>
        <row r="115">
          <cell r="E115">
            <v>378683.24</v>
          </cell>
        </row>
        <row r="121">
          <cell r="E121">
            <v>681570.8</v>
          </cell>
        </row>
        <row r="131">
          <cell r="E131">
            <v>665388.91999999993</v>
          </cell>
        </row>
        <row r="152">
          <cell r="E152">
            <v>2326537.86</v>
          </cell>
        </row>
        <row r="187">
          <cell r="E187">
            <v>13334</v>
          </cell>
        </row>
        <row r="192">
          <cell r="E192">
            <v>406851.84000000003</v>
          </cell>
        </row>
        <row r="254">
          <cell r="E254">
            <v>0</v>
          </cell>
        </row>
        <row r="258">
          <cell r="E258">
            <v>0</v>
          </cell>
        </row>
        <row r="263">
          <cell r="E263">
            <v>0</v>
          </cell>
          <cell r="F263">
            <v>0</v>
          </cell>
        </row>
        <row r="265">
          <cell r="E265">
            <v>0</v>
          </cell>
        </row>
        <row r="270">
          <cell r="E270">
            <v>424.8</v>
          </cell>
        </row>
        <row r="280">
          <cell r="E280">
            <v>630460</v>
          </cell>
        </row>
        <row r="290">
          <cell r="E290">
            <v>106464.62999999999</v>
          </cell>
        </row>
        <row r="332">
          <cell r="E332">
            <v>0</v>
          </cell>
        </row>
        <row r="333">
          <cell r="E333">
            <v>0</v>
          </cell>
        </row>
        <row r="348">
          <cell r="E348">
            <v>3279290.08</v>
          </cell>
        </row>
        <row r="361">
          <cell r="E361">
            <v>0</v>
          </cell>
        </row>
        <row r="368">
          <cell r="E368">
            <v>0</v>
          </cell>
        </row>
        <row r="372">
          <cell r="E372">
            <v>0</v>
          </cell>
        </row>
        <row r="375">
          <cell r="E375">
            <v>0</v>
          </cell>
        </row>
        <row r="384">
          <cell r="E384">
            <v>0</v>
          </cell>
        </row>
        <row r="387">
          <cell r="E387">
            <v>1894604.46</v>
          </cell>
        </row>
        <row r="391">
          <cell r="E391">
            <v>1483044.15</v>
          </cell>
        </row>
        <row r="394">
          <cell r="E394">
            <v>2484519.5999999996</v>
          </cell>
        </row>
        <row r="396">
          <cell r="E396">
            <v>2274776.9699999997</v>
          </cell>
        </row>
        <row r="400">
          <cell r="E400">
            <v>209742.63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8"/>
  <sheetViews>
    <sheetView zoomScale="130" zoomScaleNormal="130" workbookViewId="0">
      <selection activeCell="B200" sqref="B200"/>
    </sheetView>
  </sheetViews>
  <sheetFormatPr baseColWidth="10" defaultColWidth="11.42578125" defaultRowHeight="12.75" x14ac:dyDescent="0.2"/>
  <cols>
    <col min="1" max="1" width="6.42578125" style="1" customWidth="1"/>
    <col min="2" max="2" width="45.28515625" style="1" customWidth="1"/>
    <col min="3" max="3" width="18" style="1" customWidth="1"/>
    <col min="4" max="4" width="17.85546875" style="1" customWidth="1"/>
    <col min="5" max="5" width="17.140625" style="1" customWidth="1"/>
    <col min="6" max="6" width="16" style="1" customWidth="1"/>
    <col min="7" max="7" width="16.7109375" style="1" customWidth="1"/>
    <col min="8" max="16384" width="11.42578125" style="1"/>
  </cols>
  <sheetData>
    <row r="1" spans="1:7" x14ac:dyDescent="0.2">
      <c r="A1" s="102"/>
      <c r="B1" s="102"/>
      <c r="C1" s="102"/>
      <c r="D1" s="102"/>
      <c r="E1" s="102"/>
    </row>
    <row r="2" spans="1:7" x14ac:dyDescent="0.2">
      <c r="A2" s="102"/>
      <c r="B2" s="102"/>
      <c r="C2" s="102"/>
      <c r="D2" s="102"/>
      <c r="E2" s="102"/>
    </row>
    <row r="3" spans="1:7" ht="11.25" customHeight="1" x14ac:dyDescent="0.2">
      <c r="A3" s="102"/>
      <c r="B3" s="102"/>
      <c r="C3" s="102"/>
      <c r="D3" s="102"/>
      <c r="E3" s="102"/>
    </row>
    <row r="4" spans="1:7" ht="19.5" customHeight="1" x14ac:dyDescent="0.2">
      <c r="A4" s="102"/>
      <c r="B4" s="102"/>
      <c r="C4" s="102"/>
      <c r="D4" s="102"/>
      <c r="E4" s="102"/>
    </row>
    <row r="5" spans="1:7" x14ac:dyDescent="0.2">
      <c r="A5" s="102"/>
      <c r="B5" s="102"/>
      <c r="C5" s="102"/>
      <c r="D5" s="102"/>
      <c r="E5" s="102"/>
    </row>
    <row r="6" spans="1:7" x14ac:dyDescent="0.2">
      <c r="A6" s="102"/>
      <c r="B6" s="102"/>
      <c r="C6" s="102"/>
      <c r="D6" s="102"/>
      <c r="E6" s="102"/>
    </row>
    <row r="7" spans="1:7" ht="15" x14ac:dyDescent="0.25">
      <c r="A7" s="103" t="s">
        <v>70</v>
      </c>
      <c r="B7" s="103"/>
      <c r="C7" s="103"/>
      <c r="D7" s="103"/>
      <c r="E7" s="103"/>
    </row>
    <row r="8" spans="1:7" ht="15" x14ac:dyDescent="0.25">
      <c r="A8" s="104" t="s">
        <v>71</v>
      </c>
      <c r="B8" s="104"/>
      <c r="C8" s="104"/>
      <c r="D8" s="104"/>
      <c r="E8" s="104"/>
    </row>
    <row r="9" spans="1:7" ht="14.25" x14ac:dyDescent="0.2">
      <c r="A9" s="105" t="s">
        <v>42</v>
      </c>
      <c r="B9" s="105"/>
      <c r="C9" s="105"/>
      <c r="D9" s="105"/>
      <c r="E9" s="105"/>
      <c r="F9" s="2"/>
    </row>
    <row r="10" spans="1:7" ht="14.25" x14ac:dyDescent="0.2">
      <c r="A10" s="105" t="s">
        <v>72</v>
      </c>
      <c r="B10" s="105"/>
      <c r="C10" s="105"/>
      <c r="D10" s="105"/>
      <c r="E10" s="105"/>
      <c r="F10" s="2"/>
    </row>
    <row r="11" spans="1:7" ht="14.25" x14ac:dyDescent="0.2">
      <c r="A11" s="3" t="s">
        <v>73</v>
      </c>
      <c r="B11" s="3" t="s">
        <v>74</v>
      </c>
      <c r="C11" s="3" t="s">
        <v>75</v>
      </c>
      <c r="D11" s="3" t="s">
        <v>76</v>
      </c>
      <c r="E11" s="4" t="s">
        <v>7</v>
      </c>
      <c r="F11" s="2"/>
    </row>
    <row r="12" spans="1:7" ht="14.25" x14ac:dyDescent="0.2">
      <c r="A12" s="5" t="s">
        <v>77</v>
      </c>
      <c r="B12" s="5" t="s">
        <v>78</v>
      </c>
      <c r="C12" s="6">
        <v>2977000000</v>
      </c>
      <c r="D12" s="5"/>
      <c r="E12" s="6">
        <f>E13+E66+E199+E255+E271+E274+E314</f>
        <v>37072996.329999998</v>
      </c>
      <c r="F12" s="2"/>
      <c r="G12" s="7"/>
    </row>
    <row r="13" spans="1:7" ht="14.25" x14ac:dyDescent="0.2">
      <c r="A13" s="8" t="s">
        <v>79</v>
      </c>
      <c r="B13" s="8" t="s">
        <v>80</v>
      </c>
      <c r="C13" s="9">
        <f>SUM(C14+C32+C49+C55+C61)</f>
        <v>419740600</v>
      </c>
      <c r="D13" s="9">
        <v>419740600</v>
      </c>
      <c r="E13" s="9">
        <f>SUM(E14+E32+E49+E55+E61)</f>
        <v>20754828.809999999</v>
      </c>
      <c r="F13" s="2"/>
      <c r="G13" s="7"/>
    </row>
    <row r="14" spans="1:7" ht="14.25" x14ac:dyDescent="0.2">
      <c r="A14" s="10" t="s">
        <v>81</v>
      </c>
      <c r="B14" s="10" t="s">
        <v>82</v>
      </c>
      <c r="C14" s="11">
        <v>253783334</v>
      </c>
      <c r="D14" s="11">
        <v>253783334</v>
      </c>
      <c r="E14" s="11">
        <f>'[1]Detalle de Ejecucion Junio 23'!E14</f>
        <v>7725233.3300000001</v>
      </c>
      <c r="F14" s="2"/>
    </row>
    <row r="15" spans="1:7" ht="14.25" hidden="1" x14ac:dyDescent="0.2">
      <c r="A15" s="10" t="s">
        <v>83</v>
      </c>
      <c r="B15" s="10" t="s">
        <v>84</v>
      </c>
      <c r="C15" s="11"/>
      <c r="D15" s="11"/>
      <c r="E15" s="12">
        <v>7141530</v>
      </c>
      <c r="F15" s="2"/>
    </row>
    <row r="16" spans="1:7" ht="14.25" hidden="1" x14ac:dyDescent="0.2">
      <c r="A16" s="10" t="s">
        <v>85</v>
      </c>
      <c r="B16" s="10" t="s">
        <v>86</v>
      </c>
      <c r="C16" s="11"/>
      <c r="D16" s="11"/>
      <c r="E16" s="12"/>
      <c r="F16" s="2"/>
    </row>
    <row r="17" spans="1:6" ht="14.25" hidden="1" x14ac:dyDescent="0.2">
      <c r="A17" s="10" t="s">
        <v>87</v>
      </c>
      <c r="B17" s="10" t="s">
        <v>88</v>
      </c>
      <c r="C17" s="11"/>
      <c r="D17" s="11"/>
      <c r="E17" s="12"/>
      <c r="F17" s="2"/>
    </row>
    <row r="18" spans="1:6" ht="14.25" hidden="1" x14ac:dyDescent="0.2">
      <c r="A18" s="10" t="s">
        <v>89</v>
      </c>
      <c r="B18" s="10" t="s">
        <v>90</v>
      </c>
      <c r="C18" s="11"/>
      <c r="D18" s="11"/>
      <c r="E18" s="12"/>
      <c r="F18" s="2"/>
    </row>
    <row r="19" spans="1:6" ht="14.25" hidden="1" x14ac:dyDescent="0.2">
      <c r="A19" s="10" t="s">
        <v>91</v>
      </c>
      <c r="B19" s="10" t="s">
        <v>92</v>
      </c>
      <c r="C19" s="11"/>
      <c r="D19" s="11"/>
      <c r="E19" s="12"/>
      <c r="F19" s="2"/>
    </row>
    <row r="20" spans="1:6" ht="14.25" hidden="1" x14ac:dyDescent="0.2">
      <c r="A20" s="10" t="s">
        <v>93</v>
      </c>
      <c r="B20" s="10" t="s">
        <v>94</v>
      </c>
      <c r="C20" s="11"/>
      <c r="D20" s="11"/>
      <c r="E20" s="12"/>
      <c r="F20" s="2"/>
    </row>
    <row r="21" spans="1:6" ht="14.25" hidden="1" x14ac:dyDescent="0.2">
      <c r="A21" s="10" t="s">
        <v>95</v>
      </c>
      <c r="B21" s="10" t="s">
        <v>96</v>
      </c>
      <c r="C21" s="11"/>
      <c r="D21" s="11"/>
      <c r="E21" s="12"/>
      <c r="F21" s="2"/>
    </row>
    <row r="22" spans="1:6" ht="14.25" hidden="1" x14ac:dyDescent="0.2">
      <c r="A22" s="10" t="s">
        <v>97</v>
      </c>
      <c r="B22" s="10" t="s">
        <v>98</v>
      </c>
      <c r="C22" s="11"/>
      <c r="D22" s="11"/>
      <c r="E22" s="13"/>
      <c r="F22" s="2"/>
    </row>
    <row r="23" spans="1:6" ht="15" hidden="1" x14ac:dyDescent="0.25">
      <c r="A23" s="10"/>
      <c r="B23" s="14" t="s">
        <v>99</v>
      </c>
      <c r="C23" s="11"/>
      <c r="D23" s="11"/>
      <c r="E23" s="12">
        <v>55000</v>
      </c>
      <c r="F23" s="2"/>
    </row>
    <row r="24" spans="1:6" ht="14.25" hidden="1" x14ac:dyDescent="0.2">
      <c r="A24" s="10" t="s">
        <v>100</v>
      </c>
      <c r="B24" s="10" t="s">
        <v>101</v>
      </c>
      <c r="C24" s="11"/>
      <c r="D24" s="11"/>
      <c r="E24" s="13"/>
      <c r="F24" s="2"/>
    </row>
    <row r="25" spans="1:6" ht="14.25" hidden="1" x14ac:dyDescent="0.2">
      <c r="A25" s="10" t="s">
        <v>102</v>
      </c>
      <c r="B25" s="10" t="s">
        <v>103</v>
      </c>
      <c r="C25" s="11"/>
      <c r="D25" s="11"/>
      <c r="E25" s="12"/>
      <c r="F25" s="2"/>
    </row>
    <row r="26" spans="1:6" ht="14.25" hidden="1" x14ac:dyDescent="0.2">
      <c r="A26" s="10" t="s">
        <v>104</v>
      </c>
      <c r="B26" s="10" t="s">
        <v>105</v>
      </c>
      <c r="C26" s="11"/>
      <c r="D26" s="11"/>
      <c r="E26" s="12"/>
      <c r="F26" s="2"/>
    </row>
    <row r="27" spans="1:6" ht="14.25" hidden="1" x14ac:dyDescent="0.2">
      <c r="A27" s="10" t="s">
        <v>106</v>
      </c>
      <c r="B27" s="10" t="s">
        <v>107</v>
      </c>
      <c r="C27" s="11"/>
      <c r="D27" s="11"/>
      <c r="E27" s="13"/>
      <c r="F27" s="2"/>
    </row>
    <row r="28" spans="1:6" ht="15" hidden="1" x14ac:dyDescent="0.25">
      <c r="A28" s="10"/>
      <c r="B28" s="14" t="s">
        <v>108</v>
      </c>
      <c r="C28" s="11"/>
      <c r="D28" s="11"/>
      <c r="E28" s="12">
        <v>20000</v>
      </c>
      <c r="F28" s="2"/>
    </row>
    <row r="29" spans="1:6" ht="14.25" hidden="1" x14ac:dyDescent="0.2">
      <c r="A29" s="10" t="s">
        <v>109</v>
      </c>
      <c r="B29" s="10" t="s">
        <v>110</v>
      </c>
      <c r="C29" s="11"/>
      <c r="D29" s="11"/>
      <c r="E29" s="12"/>
      <c r="F29" s="2"/>
    </row>
    <row r="30" spans="1:6" ht="14.25" hidden="1" x14ac:dyDescent="0.2">
      <c r="A30" s="10" t="s">
        <v>111</v>
      </c>
      <c r="B30" s="10" t="s">
        <v>112</v>
      </c>
      <c r="C30" s="11"/>
      <c r="D30" s="11"/>
      <c r="E30" s="12"/>
      <c r="F30" s="2"/>
    </row>
    <row r="31" spans="1:6" ht="14.25" hidden="1" x14ac:dyDescent="0.2">
      <c r="A31" s="10"/>
      <c r="B31" s="10"/>
      <c r="C31" s="11"/>
      <c r="D31" s="11"/>
      <c r="E31" s="12"/>
      <c r="F31" s="2"/>
    </row>
    <row r="32" spans="1:6" ht="14.25" x14ac:dyDescent="0.2">
      <c r="A32" s="10" t="s">
        <v>113</v>
      </c>
      <c r="B32" s="10" t="s">
        <v>114</v>
      </c>
      <c r="C32" s="11">
        <v>35565600</v>
      </c>
      <c r="D32" s="11">
        <v>35565600</v>
      </c>
      <c r="E32" s="11">
        <f>('[1]Detalle de Ejecucion Junio 23'!E30)</f>
        <v>3064274.7</v>
      </c>
      <c r="F32" s="2"/>
    </row>
    <row r="33" spans="1:7" ht="14.25" hidden="1" x14ac:dyDescent="0.2">
      <c r="A33" s="10" t="s">
        <v>115</v>
      </c>
      <c r="B33" s="10" t="s">
        <v>116</v>
      </c>
      <c r="C33" s="11"/>
      <c r="D33" s="11"/>
      <c r="E33" s="12"/>
      <c r="F33" s="2"/>
      <c r="G33" s="15"/>
    </row>
    <row r="34" spans="1:7" ht="15" hidden="1" x14ac:dyDescent="0.25">
      <c r="A34" s="10"/>
      <c r="B34" s="14" t="s">
        <v>117</v>
      </c>
      <c r="C34" s="16"/>
      <c r="D34" s="16"/>
      <c r="E34" s="12">
        <v>461069.1</v>
      </c>
      <c r="F34" s="2"/>
      <c r="G34" s="15"/>
    </row>
    <row r="35" spans="1:7" ht="15" hidden="1" x14ac:dyDescent="0.25">
      <c r="A35" s="10"/>
      <c r="B35" s="14" t="s">
        <v>118</v>
      </c>
      <c r="C35" s="16"/>
      <c r="D35" s="16"/>
      <c r="E35" s="12">
        <v>26410</v>
      </c>
      <c r="F35" s="2"/>
      <c r="G35" s="15"/>
    </row>
    <row r="36" spans="1:7" ht="14.25" hidden="1" x14ac:dyDescent="0.2">
      <c r="A36" s="10" t="s">
        <v>119</v>
      </c>
      <c r="B36" s="10" t="s">
        <v>120</v>
      </c>
      <c r="C36" s="11"/>
      <c r="D36" s="11"/>
      <c r="E36" s="12"/>
      <c r="F36" s="2"/>
      <c r="G36" s="15"/>
    </row>
    <row r="37" spans="1:7" ht="14.25" hidden="1" x14ac:dyDescent="0.2">
      <c r="A37" s="10" t="s">
        <v>121</v>
      </c>
      <c r="B37" s="10" t="s">
        <v>122</v>
      </c>
      <c r="C37" s="11"/>
      <c r="D37" s="11"/>
      <c r="E37" s="12">
        <v>16861.23</v>
      </c>
      <c r="F37" s="2"/>
      <c r="G37" s="15"/>
    </row>
    <row r="38" spans="1:7" ht="14.25" hidden="1" x14ac:dyDescent="0.2">
      <c r="A38" s="10"/>
      <c r="B38" s="10"/>
      <c r="C38" s="11"/>
      <c r="D38" s="11"/>
      <c r="E38" s="12">
        <v>32439.43</v>
      </c>
      <c r="F38" s="2"/>
      <c r="G38" s="15"/>
    </row>
    <row r="39" spans="1:7" ht="14.25" hidden="1" x14ac:dyDescent="0.2">
      <c r="A39" s="10" t="s">
        <v>123</v>
      </c>
      <c r="B39" s="10" t="s">
        <v>124</v>
      </c>
      <c r="C39" s="11"/>
      <c r="D39" s="11"/>
      <c r="E39" s="12">
        <v>854568.49</v>
      </c>
      <c r="F39" s="2"/>
      <c r="G39" s="15"/>
    </row>
    <row r="40" spans="1:7" ht="14.25" hidden="1" x14ac:dyDescent="0.2">
      <c r="A40" s="10" t="s">
        <v>125</v>
      </c>
      <c r="B40" s="10" t="s">
        <v>126</v>
      </c>
      <c r="C40" s="11"/>
      <c r="D40" s="11"/>
      <c r="E40" s="12">
        <v>346404.13</v>
      </c>
      <c r="F40" s="2"/>
    </row>
    <row r="41" spans="1:7" ht="14.25" hidden="1" x14ac:dyDescent="0.2">
      <c r="A41" s="10" t="s">
        <v>127</v>
      </c>
      <c r="B41" s="10" t="s">
        <v>128</v>
      </c>
      <c r="C41" s="11"/>
      <c r="D41" s="11"/>
      <c r="E41" s="12"/>
      <c r="F41" s="2"/>
    </row>
    <row r="42" spans="1:7" ht="14.25" hidden="1" x14ac:dyDescent="0.2">
      <c r="A42" s="10" t="s">
        <v>129</v>
      </c>
      <c r="B42" s="10" t="s">
        <v>130</v>
      </c>
      <c r="C42" s="11"/>
      <c r="D42" s="11"/>
      <c r="E42" s="12"/>
      <c r="F42" s="2"/>
    </row>
    <row r="43" spans="1:7" ht="14.25" hidden="1" x14ac:dyDescent="0.2">
      <c r="A43" s="10" t="s">
        <v>131</v>
      </c>
      <c r="B43" s="10" t="s">
        <v>132</v>
      </c>
      <c r="C43" s="11"/>
      <c r="D43" s="11"/>
      <c r="E43" s="12"/>
      <c r="F43" s="2"/>
    </row>
    <row r="44" spans="1:7" ht="14.25" hidden="1" x14ac:dyDescent="0.2">
      <c r="A44" s="10" t="s">
        <v>133</v>
      </c>
      <c r="B44" s="10" t="s">
        <v>134</v>
      </c>
      <c r="C44" s="11"/>
      <c r="D44" s="11"/>
      <c r="E44" s="12"/>
      <c r="F44" s="2"/>
    </row>
    <row r="45" spans="1:7" ht="14.25" hidden="1" x14ac:dyDescent="0.2">
      <c r="A45" s="10" t="s">
        <v>135</v>
      </c>
      <c r="B45" s="10" t="s">
        <v>136</v>
      </c>
      <c r="C45" s="11"/>
      <c r="D45" s="11"/>
      <c r="E45" s="12"/>
      <c r="F45" s="2"/>
    </row>
    <row r="46" spans="1:7" ht="14.25" hidden="1" x14ac:dyDescent="0.2">
      <c r="A46" s="10" t="s">
        <v>137</v>
      </c>
      <c r="B46" s="10" t="s">
        <v>138</v>
      </c>
      <c r="C46" s="11"/>
      <c r="D46" s="11"/>
      <c r="E46" s="12"/>
      <c r="F46" s="2"/>
    </row>
    <row r="47" spans="1:7" ht="14.25" hidden="1" x14ac:dyDescent="0.2">
      <c r="A47" s="10" t="s">
        <v>139</v>
      </c>
      <c r="B47" s="10" t="s">
        <v>140</v>
      </c>
      <c r="C47" s="11"/>
      <c r="D47" s="11"/>
      <c r="E47" s="12"/>
      <c r="F47" s="2"/>
    </row>
    <row r="48" spans="1:7" ht="14.25" hidden="1" x14ac:dyDescent="0.2">
      <c r="A48" s="10"/>
      <c r="B48" s="10"/>
      <c r="C48" s="11"/>
      <c r="D48" s="11"/>
      <c r="E48" s="12"/>
      <c r="F48" s="2"/>
    </row>
    <row r="49" spans="1:6" ht="14.25" x14ac:dyDescent="0.2">
      <c r="A49" s="10" t="s">
        <v>141</v>
      </c>
      <c r="B49" s="10" t="s">
        <v>142</v>
      </c>
      <c r="C49" s="11">
        <v>18400000</v>
      </c>
      <c r="D49" s="11">
        <v>18400000</v>
      </c>
      <c r="E49" s="11">
        <f>('[1]Detalle de Ejecucion Junio 23'!E57)</f>
        <v>55000</v>
      </c>
      <c r="F49" s="2"/>
    </row>
    <row r="50" spans="1:6" ht="14.25" hidden="1" x14ac:dyDescent="0.2">
      <c r="A50" s="10" t="s">
        <v>143</v>
      </c>
      <c r="B50" s="10" t="s">
        <v>144</v>
      </c>
      <c r="C50" s="11"/>
      <c r="D50" s="11"/>
      <c r="E50" s="17"/>
      <c r="F50" s="2"/>
    </row>
    <row r="51" spans="1:6" ht="14.25" hidden="1" x14ac:dyDescent="0.2">
      <c r="A51" s="10" t="s">
        <v>145</v>
      </c>
      <c r="B51" s="10" t="s">
        <v>146</v>
      </c>
      <c r="C51" s="11"/>
      <c r="D51" s="11"/>
      <c r="E51" s="17"/>
      <c r="F51" s="2"/>
    </row>
    <row r="52" spans="1:6" ht="14.25" hidden="1" x14ac:dyDescent="0.2">
      <c r="A52" s="10" t="s">
        <v>147</v>
      </c>
      <c r="B52" s="10" t="s">
        <v>148</v>
      </c>
      <c r="C52" s="11"/>
      <c r="D52" s="11"/>
      <c r="E52" s="17"/>
      <c r="F52" s="2"/>
    </row>
    <row r="53" spans="1:6" ht="14.25" hidden="1" x14ac:dyDescent="0.2">
      <c r="A53" s="10" t="s">
        <v>149</v>
      </c>
      <c r="B53" s="10" t="s">
        <v>150</v>
      </c>
      <c r="C53" s="11"/>
      <c r="D53" s="11"/>
      <c r="E53" s="17"/>
      <c r="F53" s="2"/>
    </row>
    <row r="54" spans="1:6" ht="14.25" hidden="1" x14ac:dyDescent="0.2">
      <c r="A54" s="10"/>
      <c r="B54" s="10"/>
      <c r="C54" s="11"/>
      <c r="D54" s="11"/>
      <c r="E54" s="17"/>
      <c r="F54" s="2"/>
    </row>
    <row r="55" spans="1:6" ht="14.25" x14ac:dyDescent="0.2">
      <c r="A55" s="10" t="s">
        <v>151</v>
      </c>
      <c r="B55" s="10" t="s">
        <v>152</v>
      </c>
      <c r="C55" s="11">
        <v>78991666</v>
      </c>
      <c r="D55" s="11">
        <v>78991666</v>
      </c>
      <c r="E55" s="11">
        <f>('[1]Detalle de Ejecucion Junio 23'!E63)</f>
        <v>8843148.0399999991</v>
      </c>
      <c r="F55" s="2"/>
    </row>
    <row r="56" spans="1:6" ht="14.25" hidden="1" x14ac:dyDescent="0.2">
      <c r="A56" s="10" t="s">
        <v>153</v>
      </c>
      <c r="B56" s="10" t="s">
        <v>154</v>
      </c>
      <c r="C56" s="11"/>
      <c r="D56" s="11"/>
      <c r="E56" s="17"/>
      <c r="F56" s="2"/>
    </row>
    <row r="57" spans="1:6" ht="14.25" hidden="1" x14ac:dyDescent="0.2">
      <c r="A57" s="10" t="s">
        <v>155</v>
      </c>
      <c r="B57" s="10" t="s">
        <v>156</v>
      </c>
      <c r="C57" s="11"/>
      <c r="D57" s="11"/>
      <c r="E57" s="17"/>
      <c r="F57" s="2"/>
    </row>
    <row r="58" spans="1:6" ht="14.25" hidden="1" x14ac:dyDescent="0.2">
      <c r="A58" s="10" t="s">
        <v>157</v>
      </c>
      <c r="B58" s="10" t="s">
        <v>158</v>
      </c>
      <c r="C58" s="11"/>
      <c r="D58" s="11"/>
      <c r="E58" s="17"/>
      <c r="F58" s="2"/>
    </row>
    <row r="59" spans="1:6" ht="14.25" hidden="1" x14ac:dyDescent="0.2">
      <c r="A59" s="10" t="s">
        <v>159</v>
      </c>
      <c r="B59" s="10" t="s">
        <v>160</v>
      </c>
      <c r="C59" s="11"/>
      <c r="D59" s="11"/>
      <c r="E59" s="17"/>
      <c r="F59" s="2"/>
    </row>
    <row r="60" spans="1:6" ht="14.25" hidden="1" x14ac:dyDescent="0.2">
      <c r="A60" s="10"/>
      <c r="B60" s="10"/>
      <c r="C60" s="11"/>
      <c r="D60" s="11"/>
      <c r="E60" s="17"/>
      <c r="F60" s="2"/>
    </row>
    <row r="61" spans="1:6" ht="14.25" x14ac:dyDescent="0.2">
      <c r="A61" s="10" t="s">
        <v>161</v>
      </c>
      <c r="B61" s="10" t="s">
        <v>162</v>
      </c>
      <c r="C61" s="11">
        <v>33000000</v>
      </c>
      <c r="D61" s="11">
        <v>33000000</v>
      </c>
      <c r="E61" s="11">
        <f>('[1]Detalle de Ejecucion Junio 23'!E72)</f>
        <v>1067172.74</v>
      </c>
      <c r="F61" s="2"/>
    </row>
    <row r="62" spans="1:6" ht="14.25" hidden="1" x14ac:dyDescent="0.2">
      <c r="A62" s="10" t="s">
        <v>163</v>
      </c>
      <c r="B62" s="10" t="s">
        <v>164</v>
      </c>
      <c r="C62" s="11"/>
      <c r="D62" s="11"/>
      <c r="E62" s="18">
        <f>SUM(E13:E61)</f>
        <v>50463940.000000007</v>
      </c>
      <c r="F62" s="2"/>
    </row>
    <row r="63" spans="1:6" ht="14.25" hidden="1" x14ac:dyDescent="0.2">
      <c r="A63" s="10" t="s">
        <v>165</v>
      </c>
      <c r="B63" s="10" t="s">
        <v>166</v>
      </c>
      <c r="C63" s="11"/>
      <c r="D63" s="11"/>
      <c r="E63" s="18"/>
      <c r="F63" s="2"/>
    </row>
    <row r="64" spans="1:6" ht="14.25" hidden="1" x14ac:dyDescent="0.2">
      <c r="A64" s="10" t="s">
        <v>167</v>
      </c>
      <c r="B64" s="10" t="s">
        <v>168</v>
      </c>
      <c r="C64" s="11"/>
      <c r="D64" s="11"/>
      <c r="E64" s="18"/>
      <c r="F64" s="2"/>
    </row>
    <row r="65" spans="1:6" ht="14.25" hidden="1" x14ac:dyDescent="0.2">
      <c r="A65" s="10"/>
      <c r="B65" s="10"/>
      <c r="C65" s="11"/>
      <c r="D65" s="11"/>
      <c r="E65" s="17"/>
      <c r="F65" s="2"/>
    </row>
    <row r="66" spans="1:6" ht="14.25" x14ac:dyDescent="0.2">
      <c r="A66" s="8" t="s">
        <v>169</v>
      </c>
      <c r="B66" s="8" t="s">
        <v>170</v>
      </c>
      <c r="C66" s="9">
        <v>773444000</v>
      </c>
      <c r="D66" s="9">
        <v>773444000</v>
      </c>
      <c r="E66" s="9">
        <f>SUM(E84+E126+E132+E137+E146+E160+E67+E80+E195)</f>
        <v>6032507.96</v>
      </c>
      <c r="F66" s="2"/>
    </row>
    <row r="67" spans="1:6" ht="14.25" x14ac:dyDescent="0.2">
      <c r="A67" s="10" t="s">
        <v>171</v>
      </c>
      <c r="B67" s="10" t="s">
        <v>172</v>
      </c>
      <c r="C67" s="11">
        <v>16344000</v>
      </c>
      <c r="D67" s="11">
        <v>16344000</v>
      </c>
      <c r="E67" s="11">
        <f>('[1]Detalle de Ejecucion Junio 23'!E77)</f>
        <v>749222.8</v>
      </c>
      <c r="F67" s="2"/>
    </row>
    <row r="68" spans="1:6" ht="14.25" hidden="1" x14ac:dyDescent="0.2">
      <c r="A68" s="10" t="s">
        <v>173</v>
      </c>
      <c r="B68" s="10" t="s">
        <v>174</v>
      </c>
      <c r="C68" s="11"/>
      <c r="D68" s="11"/>
      <c r="E68" s="18"/>
      <c r="F68" s="2"/>
    </row>
    <row r="69" spans="1:6" ht="14.25" hidden="1" x14ac:dyDescent="0.2">
      <c r="A69" s="10" t="s">
        <v>175</v>
      </c>
      <c r="B69" s="10" t="s">
        <v>176</v>
      </c>
      <c r="C69" s="11"/>
      <c r="D69" s="11"/>
      <c r="E69" s="18">
        <v>50630.28</v>
      </c>
      <c r="F69" s="2"/>
    </row>
    <row r="70" spans="1:6" ht="15" hidden="1" x14ac:dyDescent="0.25">
      <c r="A70" s="10"/>
      <c r="B70" s="14" t="s">
        <v>177</v>
      </c>
      <c r="C70" s="16"/>
      <c r="D70" s="16"/>
      <c r="E70" s="18"/>
      <c r="F70" s="2"/>
    </row>
    <row r="71" spans="1:6" ht="15" hidden="1" x14ac:dyDescent="0.25">
      <c r="A71" s="10"/>
      <c r="B71" s="14"/>
      <c r="C71" s="11"/>
      <c r="D71" s="11"/>
      <c r="F71" s="2"/>
    </row>
    <row r="72" spans="1:6" ht="14.25" hidden="1" x14ac:dyDescent="0.2">
      <c r="A72" s="10" t="s">
        <v>178</v>
      </c>
      <c r="B72" s="10" t="s">
        <v>179</v>
      </c>
      <c r="C72" s="11"/>
      <c r="D72" s="11"/>
      <c r="E72" s="18"/>
      <c r="F72" s="2"/>
    </row>
    <row r="73" spans="1:6" ht="15" hidden="1" x14ac:dyDescent="0.25">
      <c r="A73" s="10" t="s">
        <v>180</v>
      </c>
      <c r="B73" s="10" t="s">
        <v>181</v>
      </c>
      <c r="C73" s="16"/>
      <c r="D73" s="16"/>
      <c r="E73" s="18">
        <v>207582.48</v>
      </c>
      <c r="F73" s="2"/>
    </row>
    <row r="74" spans="1:6" ht="15" hidden="1" x14ac:dyDescent="0.25">
      <c r="A74" s="10"/>
      <c r="B74" s="14" t="s">
        <v>177</v>
      </c>
      <c r="C74" s="11"/>
      <c r="D74" s="11"/>
      <c r="E74" s="18"/>
      <c r="F74" s="2"/>
    </row>
    <row r="75" spans="1:6" ht="14.25" hidden="1" x14ac:dyDescent="0.2">
      <c r="A75" s="10" t="s">
        <v>182</v>
      </c>
      <c r="B75" s="10" t="s">
        <v>183</v>
      </c>
      <c r="C75" s="11"/>
      <c r="D75" s="11"/>
      <c r="E75" s="18">
        <v>451386.57</v>
      </c>
      <c r="F75" s="2"/>
    </row>
    <row r="76" spans="1:6" ht="15" hidden="1" x14ac:dyDescent="0.25">
      <c r="A76" s="10" t="s">
        <v>184</v>
      </c>
      <c r="B76" s="10" t="s">
        <v>185</v>
      </c>
      <c r="C76" s="16"/>
      <c r="D76" s="16"/>
      <c r="E76" s="18"/>
      <c r="F76" s="2"/>
    </row>
    <row r="77" spans="1:6" ht="15" hidden="1" x14ac:dyDescent="0.25">
      <c r="A77" s="10"/>
      <c r="B77" s="14" t="s">
        <v>186</v>
      </c>
      <c r="C77" s="11"/>
      <c r="D77" s="11"/>
      <c r="E77" s="18">
        <v>11936</v>
      </c>
      <c r="F77" s="2"/>
    </row>
    <row r="78" spans="1:6" ht="14.25" hidden="1" x14ac:dyDescent="0.2">
      <c r="A78" s="10" t="s">
        <v>187</v>
      </c>
      <c r="B78" s="10" t="s">
        <v>188</v>
      </c>
      <c r="C78" s="11"/>
      <c r="D78" s="11"/>
      <c r="E78" s="18">
        <v>8250</v>
      </c>
      <c r="F78" s="2"/>
    </row>
    <row r="79" spans="1:6" ht="14.25" hidden="1" x14ac:dyDescent="0.2">
      <c r="A79" s="10"/>
      <c r="B79" s="10"/>
      <c r="C79" s="11">
        <v>71000000</v>
      </c>
      <c r="D79" s="11">
        <v>71000000</v>
      </c>
      <c r="E79" s="18">
        <v>1000</v>
      </c>
      <c r="F79" s="2"/>
    </row>
    <row r="80" spans="1:6" ht="14.25" x14ac:dyDescent="0.2">
      <c r="A80" s="10" t="s">
        <v>189</v>
      </c>
      <c r="B80" s="10" t="s">
        <v>190</v>
      </c>
      <c r="C80" s="11">
        <v>71000000</v>
      </c>
      <c r="D80" s="11">
        <v>71000000</v>
      </c>
      <c r="E80" s="11">
        <f>('[1]Detalle de Ejecucion Junio 23'!E91)</f>
        <v>790.6</v>
      </c>
      <c r="F80" s="2"/>
    </row>
    <row r="81" spans="1:6" ht="14.25" hidden="1" x14ac:dyDescent="0.2">
      <c r="A81" s="10" t="s">
        <v>191</v>
      </c>
      <c r="B81" s="10" t="s">
        <v>192</v>
      </c>
      <c r="C81" s="10"/>
      <c r="D81" s="10"/>
      <c r="E81" s="18"/>
      <c r="F81" s="2"/>
    </row>
    <row r="82" spans="1:6" ht="14.25" hidden="1" x14ac:dyDescent="0.2">
      <c r="A82" s="10" t="s">
        <v>193</v>
      </c>
      <c r="B82" s="10" t="s">
        <v>194</v>
      </c>
      <c r="C82" s="10"/>
      <c r="D82" s="10"/>
      <c r="E82" s="18">
        <v>885</v>
      </c>
      <c r="F82" s="2"/>
    </row>
    <row r="83" spans="1:6" ht="14.25" hidden="1" x14ac:dyDescent="0.2">
      <c r="A83" s="10"/>
      <c r="B83" s="10"/>
      <c r="C83" s="11">
        <v>3500000</v>
      </c>
      <c r="D83" s="11">
        <v>3500000</v>
      </c>
      <c r="E83" s="17"/>
      <c r="F83" s="2"/>
    </row>
    <row r="84" spans="1:6" ht="14.25" x14ac:dyDescent="0.2">
      <c r="A84" s="10" t="s">
        <v>195</v>
      </c>
      <c r="B84" s="10" t="s">
        <v>196</v>
      </c>
      <c r="C84" s="11">
        <v>3500000</v>
      </c>
      <c r="D84" s="11">
        <v>3500000</v>
      </c>
      <c r="E84" s="11">
        <f>('[1]Detalle de Ejecucion Junio 23'!E96)</f>
        <v>1209851.74</v>
      </c>
      <c r="F84" s="2"/>
    </row>
    <row r="85" spans="1:6" ht="14.25" hidden="1" x14ac:dyDescent="0.2">
      <c r="A85" s="10" t="s">
        <v>197</v>
      </c>
      <c r="B85" s="10" t="s">
        <v>198</v>
      </c>
      <c r="C85" s="11"/>
      <c r="D85" s="11"/>
      <c r="E85" s="12"/>
      <c r="F85" s="2"/>
    </row>
    <row r="86" spans="1:6" ht="14.25" hidden="1" x14ac:dyDescent="0.2">
      <c r="A86" s="19"/>
      <c r="B86" s="20" t="s">
        <v>199</v>
      </c>
      <c r="C86" s="11"/>
      <c r="D86" s="11"/>
      <c r="E86" s="15">
        <v>2700</v>
      </c>
      <c r="F86" s="21"/>
    </row>
    <row r="87" spans="1:6" ht="14.25" hidden="1" x14ac:dyDescent="0.2">
      <c r="A87" s="19"/>
      <c r="B87" s="22" t="s">
        <v>200</v>
      </c>
      <c r="C87" s="11"/>
      <c r="D87" s="11"/>
      <c r="E87" s="15">
        <v>2800</v>
      </c>
      <c r="F87" s="21"/>
    </row>
    <row r="88" spans="1:6" ht="14.25" hidden="1" x14ac:dyDescent="0.2">
      <c r="A88" s="19"/>
      <c r="B88" s="22" t="s">
        <v>201</v>
      </c>
      <c r="C88" s="11"/>
      <c r="D88" s="11"/>
      <c r="E88" s="15">
        <v>1900</v>
      </c>
      <c r="F88" s="21"/>
    </row>
    <row r="89" spans="1:6" ht="14.25" hidden="1" x14ac:dyDescent="0.2">
      <c r="A89" s="19"/>
      <c r="B89" s="22" t="s">
        <v>202</v>
      </c>
      <c r="C89" s="11"/>
      <c r="D89" s="11"/>
      <c r="E89" s="15">
        <v>1350</v>
      </c>
      <c r="F89" s="21"/>
    </row>
    <row r="90" spans="1:6" ht="14.25" hidden="1" x14ac:dyDescent="0.2">
      <c r="A90" s="19"/>
      <c r="B90" s="22" t="s">
        <v>203</v>
      </c>
      <c r="C90" s="11"/>
      <c r="D90" s="11"/>
      <c r="E90" s="15">
        <v>1350</v>
      </c>
      <c r="F90" s="21"/>
    </row>
    <row r="91" spans="1:6" ht="14.25" hidden="1" x14ac:dyDescent="0.2">
      <c r="A91" s="19"/>
      <c r="B91" s="22" t="s">
        <v>204</v>
      </c>
      <c r="C91" s="11"/>
      <c r="D91" s="11"/>
      <c r="E91" s="15">
        <v>1100</v>
      </c>
      <c r="F91" s="21"/>
    </row>
    <row r="92" spans="1:6" ht="14.25" hidden="1" x14ac:dyDescent="0.2">
      <c r="A92" s="19"/>
      <c r="B92" s="22" t="s">
        <v>205</v>
      </c>
      <c r="C92" s="11"/>
      <c r="D92" s="11"/>
      <c r="E92" s="15">
        <v>1470</v>
      </c>
      <c r="F92" s="21"/>
    </row>
    <row r="93" spans="1:6" ht="14.25" hidden="1" x14ac:dyDescent="0.2">
      <c r="A93" s="19"/>
      <c r="B93" s="22" t="s">
        <v>202</v>
      </c>
      <c r="C93" s="11"/>
      <c r="D93" s="11"/>
      <c r="E93" s="15">
        <v>2150</v>
      </c>
      <c r="F93" s="21"/>
    </row>
    <row r="94" spans="1:6" ht="14.25" hidden="1" x14ac:dyDescent="0.2">
      <c r="A94" s="19"/>
      <c r="B94" s="22" t="s">
        <v>206</v>
      </c>
      <c r="C94" s="11"/>
      <c r="D94" s="11"/>
      <c r="E94" s="15">
        <v>1700</v>
      </c>
      <c r="F94" s="21"/>
    </row>
    <row r="95" spans="1:6" ht="14.25" hidden="1" x14ac:dyDescent="0.2">
      <c r="A95" s="19"/>
      <c r="B95" s="22" t="s">
        <v>207</v>
      </c>
      <c r="C95" s="11"/>
      <c r="D95" s="11"/>
      <c r="E95" s="15">
        <v>2150</v>
      </c>
      <c r="F95" s="21"/>
    </row>
    <row r="96" spans="1:6" ht="14.25" hidden="1" x14ac:dyDescent="0.2">
      <c r="A96" s="19"/>
      <c r="B96" s="22" t="s">
        <v>200</v>
      </c>
      <c r="C96" s="11"/>
      <c r="D96" s="11"/>
      <c r="E96" s="15">
        <v>1700</v>
      </c>
      <c r="F96" s="21"/>
    </row>
    <row r="97" spans="1:6" ht="14.25" hidden="1" x14ac:dyDescent="0.2">
      <c r="A97" s="19"/>
      <c r="B97" s="22" t="s">
        <v>208</v>
      </c>
      <c r="C97" s="11"/>
      <c r="D97" s="11"/>
      <c r="E97" s="15">
        <v>1700</v>
      </c>
      <c r="F97" s="21"/>
    </row>
    <row r="98" spans="1:6" ht="14.25" hidden="1" x14ac:dyDescent="0.2">
      <c r="A98" s="19"/>
      <c r="B98" s="22" t="s">
        <v>204</v>
      </c>
      <c r="C98" s="11"/>
      <c r="D98" s="11"/>
      <c r="E98" s="15">
        <v>1700</v>
      </c>
      <c r="F98" s="21"/>
    </row>
    <row r="99" spans="1:6" ht="14.25" hidden="1" x14ac:dyDescent="0.2">
      <c r="A99" s="19"/>
      <c r="B99" s="22" t="s">
        <v>209</v>
      </c>
      <c r="C99" s="11"/>
      <c r="D99" s="11"/>
      <c r="E99" s="15">
        <v>2150</v>
      </c>
      <c r="F99" s="21"/>
    </row>
    <row r="100" spans="1:6" ht="14.25" hidden="1" x14ac:dyDescent="0.2">
      <c r="A100" s="19"/>
      <c r="B100" s="22" t="s">
        <v>210</v>
      </c>
      <c r="C100" s="11"/>
      <c r="D100" s="11"/>
      <c r="E100" s="15">
        <v>2150</v>
      </c>
      <c r="F100" s="21"/>
    </row>
    <row r="101" spans="1:6" ht="14.25" hidden="1" x14ac:dyDescent="0.2">
      <c r="A101" s="19"/>
      <c r="B101" s="22" t="s">
        <v>211</v>
      </c>
      <c r="C101" s="11"/>
      <c r="D101" s="11"/>
      <c r="E101" s="15">
        <v>2450</v>
      </c>
      <c r="F101" s="21"/>
    </row>
    <row r="102" spans="1:6" ht="14.25" hidden="1" x14ac:dyDescent="0.2">
      <c r="A102" s="19"/>
      <c r="B102" s="22" t="s">
        <v>202</v>
      </c>
      <c r="C102" s="11"/>
      <c r="D102" s="11"/>
      <c r="E102" s="15">
        <v>1350</v>
      </c>
      <c r="F102" s="21"/>
    </row>
    <row r="103" spans="1:6" ht="14.25" hidden="1" x14ac:dyDescent="0.2">
      <c r="A103" s="19"/>
      <c r="B103" s="22" t="s">
        <v>212</v>
      </c>
      <c r="C103" s="11"/>
      <c r="D103" s="11"/>
      <c r="E103" s="15">
        <v>1350</v>
      </c>
      <c r="F103" s="21"/>
    </row>
    <row r="104" spans="1:6" ht="14.25" hidden="1" x14ac:dyDescent="0.2">
      <c r="A104" s="19"/>
      <c r="B104" s="22" t="s">
        <v>206</v>
      </c>
      <c r="C104" s="11"/>
      <c r="D104" s="11"/>
      <c r="E104" s="15">
        <v>1100</v>
      </c>
      <c r="F104" s="21"/>
    </row>
    <row r="105" spans="1:6" ht="14.25" hidden="1" x14ac:dyDescent="0.2">
      <c r="A105" s="19"/>
      <c r="B105" s="22" t="s">
        <v>210</v>
      </c>
      <c r="C105" s="11">
        <v>1500000</v>
      </c>
      <c r="D105" s="11">
        <v>1500000</v>
      </c>
      <c r="E105" s="15">
        <v>2150</v>
      </c>
      <c r="F105" s="21"/>
    </row>
    <row r="106" spans="1:6" ht="14.25" hidden="1" x14ac:dyDescent="0.2">
      <c r="A106" s="19"/>
      <c r="B106" s="22" t="s">
        <v>206</v>
      </c>
      <c r="C106" s="23"/>
      <c r="D106" s="23"/>
      <c r="E106" s="15">
        <v>1700</v>
      </c>
      <c r="F106" s="21"/>
    </row>
    <row r="107" spans="1:6" ht="14.25" hidden="1" x14ac:dyDescent="0.2">
      <c r="A107" s="19"/>
      <c r="B107" s="22" t="s">
        <v>209</v>
      </c>
      <c r="C107" s="11"/>
      <c r="D107" s="11"/>
      <c r="E107" s="15">
        <v>2150</v>
      </c>
      <c r="F107" s="21"/>
    </row>
    <row r="108" spans="1:6" ht="14.25" hidden="1" x14ac:dyDescent="0.2">
      <c r="A108" s="19"/>
      <c r="B108" s="22" t="s">
        <v>210</v>
      </c>
      <c r="C108" s="11"/>
      <c r="D108" s="11"/>
      <c r="E108" s="15">
        <v>1350</v>
      </c>
      <c r="F108" s="21"/>
    </row>
    <row r="109" spans="1:6" ht="14.25" hidden="1" x14ac:dyDescent="0.2">
      <c r="A109" s="19"/>
      <c r="B109" s="22" t="s">
        <v>209</v>
      </c>
      <c r="C109" s="11"/>
      <c r="D109" s="11"/>
      <c r="E109" s="15">
        <v>1350</v>
      </c>
      <c r="F109" s="21"/>
    </row>
    <row r="110" spans="1:6" ht="14.25" hidden="1" x14ac:dyDescent="0.2">
      <c r="A110" s="19"/>
      <c r="B110" s="22" t="s">
        <v>204</v>
      </c>
      <c r="C110" s="11"/>
      <c r="D110" s="11"/>
      <c r="E110" s="15">
        <v>1100</v>
      </c>
      <c r="F110" s="21"/>
    </row>
    <row r="111" spans="1:6" ht="14.25" hidden="1" x14ac:dyDescent="0.2">
      <c r="A111" s="19"/>
      <c r="B111" s="22" t="s">
        <v>200</v>
      </c>
      <c r="C111" s="11">
        <v>11100000</v>
      </c>
      <c r="D111" s="11">
        <v>11100000</v>
      </c>
      <c r="E111" s="15">
        <v>1100</v>
      </c>
      <c r="F111" s="21"/>
    </row>
    <row r="112" spans="1:6" ht="14.25" hidden="1" x14ac:dyDescent="0.2">
      <c r="A112" s="19"/>
      <c r="B112" s="22" t="s">
        <v>213</v>
      </c>
      <c r="C112" s="11"/>
      <c r="D112" s="11"/>
      <c r="E112" s="15">
        <v>4800</v>
      </c>
      <c r="F112" s="21"/>
    </row>
    <row r="113" spans="1:6" ht="14.25" hidden="1" x14ac:dyDescent="0.2">
      <c r="A113" s="19"/>
      <c r="B113" s="22" t="s">
        <v>199</v>
      </c>
      <c r="C113" s="11"/>
      <c r="D113" s="11"/>
      <c r="E113" s="15">
        <v>1400</v>
      </c>
      <c r="F113" s="21"/>
    </row>
    <row r="114" spans="1:6" ht="14.25" hidden="1" x14ac:dyDescent="0.2">
      <c r="A114" s="19"/>
      <c r="B114" s="22" t="s">
        <v>214</v>
      </c>
      <c r="C114" s="11"/>
      <c r="D114" s="11"/>
      <c r="E114" s="15">
        <v>1350</v>
      </c>
      <c r="F114" s="21"/>
    </row>
    <row r="115" spans="1:6" ht="14.25" hidden="1" x14ac:dyDescent="0.2">
      <c r="A115" s="19"/>
      <c r="B115" s="22" t="s">
        <v>215</v>
      </c>
      <c r="C115" s="11"/>
      <c r="D115" s="11"/>
      <c r="E115" s="15">
        <v>2200</v>
      </c>
      <c r="F115" s="21"/>
    </row>
    <row r="116" spans="1:6" ht="14.25" hidden="1" x14ac:dyDescent="0.2">
      <c r="A116" s="19"/>
      <c r="B116" s="22" t="s">
        <v>209</v>
      </c>
      <c r="C116" s="11">
        <v>12000000</v>
      </c>
      <c r="D116" s="11">
        <v>12000000</v>
      </c>
      <c r="E116" s="15">
        <v>1350</v>
      </c>
      <c r="F116" s="21"/>
    </row>
    <row r="117" spans="1:6" ht="14.25" hidden="1" x14ac:dyDescent="0.2">
      <c r="A117" s="19"/>
      <c r="B117" s="22" t="s">
        <v>210</v>
      </c>
      <c r="C117" s="11"/>
      <c r="D117" s="11"/>
      <c r="E117" s="15">
        <v>1350</v>
      </c>
      <c r="F117" s="21"/>
    </row>
    <row r="118" spans="1:6" ht="14.25" hidden="1" x14ac:dyDescent="0.2">
      <c r="A118" s="19"/>
      <c r="B118" s="22" t="s">
        <v>204</v>
      </c>
      <c r="C118" s="11"/>
      <c r="D118" s="11"/>
      <c r="E118" s="15">
        <v>1100</v>
      </c>
      <c r="F118" s="21"/>
    </row>
    <row r="119" spans="1:6" ht="14.25" hidden="1" x14ac:dyDescent="0.2">
      <c r="A119" s="19"/>
      <c r="B119" s="22" t="s">
        <v>206</v>
      </c>
      <c r="C119" s="11"/>
      <c r="D119" s="11"/>
      <c r="E119" s="15">
        <v>1100</v>
      </c>
      <c r="F119" s="21"/>
    </row>
    <row r="120" spans="1:6" ht="14.25" hidden="1" x14ac:dyDescent="0.2">
      <c r="A120" s="19"/>
      <c r="B120" s="22" t="s">
        <v>210</v>
      </c>
      <c r="C120" s="11"/>
      <c r="D120" s="11"/>
      <c r="E120" s="15">
        <v>1350</v>
      </c>
      <c r="F120" s="21"/>
    </row>
    <row r="121" spans="1:6" ht="14.25" hidden="1" x14ac:dyDescent="0.2">
      <c r="A121" s="19"/>
      <c r="B121" s="22" t="s">
        <v>210</v>
      </c>
      <c r="C121" s="11"/>
      <c r="D121" s="11"/>
      <c r="E121" s="15">
        <v>1350</v>
      </c>
      <c r="F121" s="21"/>
    </row>
    <row r="122" spans="1:6" ht="14.25" hidden="1" x14ac:dyDescent="0.2">
      <c r="A122" s="19"/>
      <c r="B122" s="20" t="s">
        <v>216</v>
      </c>
      <c r="C122" s="11"/>
      <c r="D122" s="11"/>
      <c r="E122" s="15">
        <v>25000</v>
      </c>
      <c r="F122" s="21"/>
    </row>
    <row r="123" spans="1:6" ht="14.25" hidden="1" x14ac:dyDescent="0.2">
      <c r="A123" s="10"/>
      <c r="B123" s="20" t="s">
        <v>217</v>
      </c>
      <c r="C123" s="11"/>
      <c r="D123" s="11"/>
      <c r="E123" s="15">
        <v>870000</v>
      </c>
      <c r="F123" s="21"/>
    </row>
    <row r="124" spans="1:6" ht="14.25" hidden="1" x14ac:dyDescent="0.2">
      <c r="A124" s="10" t="s">
        <v>218</v>
      </c>
      <c r="B124" s="10" t="s">
        <v>219</v>
      </c>
      <c r="C124" s="11"/>
      <c r="D124" s="11"/>
      <c r="E124" s="12"/>
      <c r="F124" s="2"/>
    </row>
    <row r="125" spans="1:6" ht="14.25" hidden="1" x14ac:dyDescent="0.2">
      <c r="A125" s="10"/>
      <c r="B125" s="10"/>
      <c r="C125" s="11">
        <v>111700000</v>
      </c>
      <c r="D125" s="11">
        <v>111700000</v>
      </c>
      <c r="E125" s="17"/>
      <c r="F125" s="2"/>
    </row>
    <row r="126" spans="1:6" ht="14.25" x14ac:dyDescent="0.2">
      <c r="A126" s="10" t="s">
        <v>220</v>
      </c>
      <c r="B126" s="10" t="s">
        <v>221</v>
      </c>
      <c r="C126" s="11">
        <v>1500000</v>
      </c>
      <c r="D126" s="11">
        <v>1500000</v>
      </c>
      <c r="E126" s="11">
        <f>('[1]Detalle de Ejecucion Junio 23'!F106)</f>
        <v>7128</v>
      </c>
      <c r="F126" s="2"/>
    </row>
    <row r="127" spans="1:6" ht="14.25" hidden="1" x14ac:dyDescent="0.2">
      <c r="A127" s="10" t="s">
        <v>222</v>
      </c>
      <c r="B127" s="10" t="s">
        <v>223</v>
      </c>
      <c r="C127" s="11"/>
      <c r="D127" s="11"/>
      <c r="E127" s="12"/>
      <c r="F127" s="2"/>
    </row>
    <row r="128" spans="1:6" ht="14.25" hidden="1" x14ac:dyDescent="0.2">
      <c r="A128" s="10" t="s">
        <v>224</v>
      </c>
      <c r="B128" s="10" t="s">
        <v>225</v>
      </c>
      <c r="C128" s="11"/>
      <c r="D128" s="11"/>
      <c r="E128" s="12"/>
      <c r="F128" s="2"/>
    </row>
    <row r="129" spans="1:6" ht="14.25" hidden="1" x14ac:dyDescent="0.2">
      <c r="A129" s="10" t="s">
        <v>226</v>
      </c>
      <c r="B129" s="10" t="s">
        <v>227</v>
      </c>
      <c r="C129" s="11"/>
      <c r="D129" s="11"/>
      <c r="E129" s="12"/>
      <c r="F129" s="2"/>
    </row>
    <row r="130" spans="1:6" ht="14.25" hidden="1" x14ac:dyDescent="0.2">
      <c r="A130" s="10" t="s">
        <v>228</v>
      </c>
      <c r="B130" s="10" t="s">
        <v>229</v>
      </c>
      <c r="C130" s="11"/>
      <c r="D130" s="11"/>
      <c r="E130" s="12"/>
      <c r="F130" s="2"/>
    </row>
    <row r="131" spans="1:6" ht="14.25" hidden="1" x14ac:dyDescent="0.2">
      <c r="A131" s="10"/>
      <c r="B131" s="10"/>
      <c r="C131" s="11"/>
      <c r="D131" s="11"/>
      <c r="E131" s="17"/>
      <c r="F131" s="2"/>
    </row>
    <row r="132" spans="1:6" ht="14.25" x14ac:dyDescent="0.2">
      <c r="A132" s="10" t="s">
        <v>230</v>
      </c>
      <c r="B132" s="10" t="s">
        <v>231</v>
      </c>
      <c r="C132" s="11">
        <v>11100000</v>
      </c>
      <c r="D132" s="11">
        <v>11100000</v>
      </c>
      <c r="E132" s="11">
        <f>('[1]Detalle de Ejecucion Junio 23'!E115)</f>
        <v>378683.24</v>
      </c>
      <c r="F132" s="2"/>
    </row>
    <row r="133" spans="1:6" ht="14.25" hidden="1" x14ac:dyDescent="0.2">
      <c r="A133" s="10" t="s">
        <v>232</v>
      </c>
      <c r="B133" s="10" t="s">
        <v>233</v>
      </c>
      <c r="C133" s="11"/>
      <c r="D133" s="11"/>
      <c r="E133" s="18"/>
      <c r="F133" s="2"/>
    </row>
    <row r="134" spans="1:6" ht="14.25" hidden="1" x14ac:dyDescent="0.2">
      <c r="A134" s="10" t="s">
        <v>234</v>
      </c>
      <c r="B134" s="10" t="s">
        <v>235</v>
      </c>
      <c r="C134" s="11"/>
      <c r="D134" s="11"/>
      <c r="E134" s="18"/>
      <c r="F134" s="2"/>
    </row>
    <row r="135" spans="1:6" ht="14.25" hidden="1" x14ac:dyDescent="0.2">
      <c r="A135" s="10" t="s">
        <v>236</v>
      </c>
      <c r="B135" s="10" t="s">
        <v>237</v>
      </c>
      <c r="C135" s="11"/>
      <c r="D135" s="11"/>
      <c r="E135" s="18"/>
      <c r="F135" s="2"/>
    </row>
    <row r="136" spans="1:6" ht="14.25" hidden="1" x14ac:dyDescent="0.2">
      <c r="A136" s="10"/>
      <c r="B136" s="10"/>
      <c r="C136" s="11"/>
      <c r="D136" s="11"/>
      <c r="E136" s="17"/>
      <c r="F136" s="2"/>
    </row>
    <row r="137" spans="1:6" ht="14.25" x14ac:dyDescent="0.2">
      <c r="A137" s="10" t="s">
        <v>238</v>
      </c>
      <c r="B137" s="10" t="s">
        <v>239</v>
      </c>
      <c r="C137" s="11">
        <v>12000000</v>
      </c>
      <c r="D137" s="11">
        <v>12000000</v>
      </c>
      <c r="E137" s="11">
        <f>('[1]Detalle de Ejecucion Junio 23'!E121)</f>
        <v>681570.8</v>
      </c>
      <c r="F137" s="2"/>
    </row>
    <row r="138" spans="1:6" ht="14.25" hidden="1" x14ac:dyDescent="0.2">
      <c r="A138" s="10" t="s">
        <v>240</v>
      </c>
      <c r="B138" s="10" t="s">
        <v>241</v>
      </c>
      <c r="C138" s="11"/>
      <c r="D138" s="11"/>
      <c r="E138" s="17"/>
      <c r="F138" s="21">
        <v>1100</v>
      </c>
    </row>
    <row r="139" spans="1:6" ht="14.25" hidden="1" x14ac:dyDescent="0.2">
      <c r="A139" s="10" t="s">
        <v>242</v>
      </c>
      <c r="B139" s="10" t="s">
        <v>243</v>
      </c>
      <c r="C139" s="11">
        <v>546300000</v>
      </c>
      <c r="D139" s="11">
        <v>546300000</v>
      </c>
      <c r="E139" s="17"/>
      <c r="F139" s="21">
        <v>1100</v>
      </c>
    </row>
    <row r="140" spans="1:6" ht="15" hidden="1" x14ac:dyDescent="0.25">
      <c r="A140" s="10" t="s">
        <v>242</v>
      </c>
      <c r="B140" s="14" t="s">
        <v>244</v>
      </c>
      <c r="C140" s="11"/>
      <c r="D140" s="11"/>
      <c r="E140" s="17">
        <v>134035.1</v>
      </c>
      <c r="F140" s="21">
        <v>1350</v>
      </c>
    </row>
    <row r="141" spans="1:6" ht="15" hidden="1" x14ac:dyDescent="0.25">
      <c r="A141" s="10" t="s">
        <v>242</v>
      </c>
      <c r="B141" s="14" t="s">
        <v>245</v>
      </c>
      <c r="C141" s="11"/>
      <c r="D141" s="11"/>
      <c r="E141" s="17">
        <v>125349.24</v>
      </c>
      <c r="F141" s="21">
        <v>1350</v>
      </c>
    </row>
    <row r="142" spans="1:6" ht="15" hidden="1" x14ac:dyDescent="0.25">
      <c r="A142" s="10" t="s">
        <v>242</v>
      </c>
      <c r="B142" s="14" t="s">
        <v>244</v>
      </c>
      <c r="C142" s="11"/>
      <c r="D142" s="11"/>
      <c r="E142" s="17">
        <v>187088.81</v>
      </c>
      <c r="F142" s="21">
        <v>25000</v>
      </c>
    </row>
    <row r="143" spans="1:6" ht="14.25" hidden="1" x14ac:dyDescent="0.2">
      <c r="A143" s="10" t="s">
        <v>246</v>
      </c>
      <c r="B143" s="10" t="s">
        <v>247</v>
      </c>
      <c r="C143" s="11"/>
      <c r="D143" s="11"/>
      <c r="E143" s="17"/>
      <c r="F143" s="21">
        <v>870000</v>
      </c>
    </row>
    <row r="144" spans="1:6" ht="14.25" hidden="1" x14ac:dyDescent="0.2">
      <c r="A144" s="10" t="s">
        <v>248</v>
      </c>
      <c r="B144" s="10" t="s">
        <v>249</v>
      </c>
      <c r="C144" s="11"/>
      <c r="D144" s="11"/>
      <c r="E144" s="17" t="s">
        <v>250</v>
      </c>
      <c r="F144" s="2"/>
    </row>
    <row r="145" spans="1:6" ht="14.25" hidden="1" x14ac:dyDescent="0.2">
      <c r="A145" s="10"/>
      <c r="B145" s="10"/>
      <c r="C145" s="11"/>
      <c r="D145" s="11"/>
      <c r="E145" s="17"/>
      <c r="F145" s="2"/>
    </row>
    <row r="146" spans="1:6" ht="14.25" x14ac:dyDescent="0.2">
      <c r="A146" s="10" t="s">
        <v>251</v>
      </c>
      <c r="B146" s="10" t="s">
        <v>252</v>
      </c>
      <c r="C146" s="11">
        <v>111700000</v>
      </c>
      <c r="D146" s="11">
        <v>111700000</v>
      </c>
      <c r="E146" s="11">
        <f>('[1]Detalle de Ejecucion Junio 23'!E131)</f>
        <v>665388.91999999993</v>
      </c>
      <c r="F146" s="2"/>
    </row>
    <row r="147" spans="1:6" ht="14.25" hidden="1" x14ac:dyDescent="0.2">
      <c r="A147" s="10" t="s">
        <v>253</v>
      </c>
      <c r="B147" s="10" t="s">
        <v>254</v>
      </c>
      <c r="C147" s="11"/>
      <c r="D147" s="11"/>
      <c r="E147" s="12"/>
      <c r="F147" s="2"/>
    </row>
    <row r="148" spans="1:6" ht="14.25" hidden="1" x14ac:dyDescent="0.2">
      <c r="A148" s="10" t="s">
        <v>255</v>
      </c>
      <c r="B148" s="10" t="s">
        <v>256</v>
      </c>
      <c r="C148" s="11"/>
      <c r="D148" s="11"/>
      <c r="E148" s="12"/>
      <c r="F148" s="2"/>
    </row>
    <row r="149" spans="1:6" ht="14.25" hidden="1" x14ac:dyDescent="0.2">
      <c r="A149" s="10" t="s">
        <v>257</v>
      </c>
      <c r="B149" s="10" t="s">
        <v>258</v>
      </c>
      <c r="C149" s="11"/>
      <c r="D149" s="11"/>
      <c r="E149" s="12"/>
      <c r="F149" s="2"/>
    </row>
    <row r="150" spans="1:6" ht="14.25" hidden="1" x14ac:dyDescent="0.2">
      <c r="A150" s="10" t="s">
        <v>259</v>
      </c>
      <c r="B150" s="10" t="s">
        <v>260</v>
      </c>
      <c r="C150" s="11"/>
      <c r="D150" s="11"/>
      <c r="E150" s="12"/>
      <c r="F150" s="2"/>
    </row>
    <row r="151" spans="1:6" ht="14.25" hidden="1" x14ac:dyDescent="0.2">
      <c r="A151" s="10" t="s">
        <v>261</v>
      </c>
      <c r="B151" s="10" t="s">
        <v>262</v>
      </c>
      <c r="C151" s="11"/>
      <c r="D151" s="11"/>
      <c r="E151" s="12"/>
      <c r="F151" s="2"/>
    </row>
    <row r="152" spans="1:6" ht="14.25" hidden="1" x14ac:dyDescent="0.2">
      <c r="A152" s="10" t="s">
        <v>263</v>
      </c>
      <c r="B152" s="10" t="s">
        <v>264</v>
      </c>
      <c r="C152" s="11"/>
      <c r="D152" s="11"/>
      <c r="E152" s="12"/>
      <c r="F152" s="2"/>
    </row>
    <row r="153" spans="1:6" ht="14.25" hidden="1" x14ac:dyDescent="0.2">
      <c r="A153" s="10" t="s">
        <v>265</v>
      </c>
      <c r="B153" s="10" t="s">
        <v>266</v>
      </c>
      <c r="C153" s="11"/>
      <c r="D153" s="11"/>
      <c r="E153" s="12"/>
      <c r="F153" s="2"/>
    </row>
    <row r="154" spans="1:6" ht="14.25" hidden="1" x14ac:dyDescent="0.2">
      <c r="A154" s="10" t="s">
        <v>267</v>
      </c>
      <c r="B154" s="10" t="s">
        <v>268</v>
      </c>
      <c r="C154" s="11"/>
      <c r="D154" s="11"/>
      <c r="E154" s="12"/>
      <c r="F154" s="2"/>
    </row>
    <row r="155" spans="1:6" ht="14.25" hidden="1" x14ac:dyDescent="0.2">
      <c r="A155" s="10" t="s">
        <v>269</v>
      </c>
      <c r="B155" s="10" t="s">
        <v>270</v>
      </c>
      <c r="C155" s="11"/>
      <c r="D155" s="11"/>
      <c r="E155" s="12"/>
      <c r="F155" s="2"/>
    </row>
    <row r="156" spans="1:6" ht="14.25" hidden="1" x14ac:dyDescent="0.2">
      <c r="A156" s="10" t="s">
        <v>271</v>
      </c>
      <c r="B156" s="10" t="s">
        <v>272</v>
      </c>
      <c r="C156" s="11"/>
      <c r="D156" s="11"/>
      <c r="E156" s="12"/>
      <c r="F156" s="2"/>
    </row>
    <row r="157" spans="1:6" ht="14.25" hidden="1" x14ac:dyDescent="0.2">
      <c r="A157" s="10" t="s">
        <v>273</v>
      </c>
      <c r="B157" s="10" t="s">
        <v>274</v>
      </c>
      <c r="C157" s="11"/>
      <c r="D157" s="11"/>
      <c r="E157" s="13"/>
      <c r="F157" s="2"/>
    </row>
    <row r="158" spans="1:6" ht="14.25" hidden="1" x14ac:dyDescent="0.2">
      <c r="A158" s="10" t="s">
        <v>275</v>
      </c>
      <c r="B158" s="10" t="s">
        <v>276</v>
      </c>
      <c r="C158" s="11"/>
      <c r="D158" s="11"/>
      <c r="E158" s="12"/>
      <c r="F158" s="2"/>
    </row>
    <row r="159" spans="1:6" ht="14.25" hidden="1" x14ac:dyDescent="0.2">
      <c r="A159" s="10" t="s">
        <v>277</v>
      </c>
      <c r="B159" s="10"/>
      <c r="C159" s="11"/>
      <c r="D159" s="11"/>
      <c r="E159" s="17"/>
      <c r="F159" s="2"/>
    </row>
    <row r="160" spans="1:6" ht="14.25" x14ac:dyDescent="0.2">
      <c r="A160" s="10" t="s">
        <v>278</v>
      </c>
      <c r="B160" s="10" t="s">
        <v>279</v>
      </c>
      <c r="C160" s="11">
        <v>546300000</v>
      </c>
      <c r="D160" s="11">
        <v>546300000</v>
      </c>
      <c r="E160" s="11">
        <f>('[1]Detalle de Ejecucion Junio 23'!E152)</f>
        <v>2326537.86</v>
      </c>
      <c r="F160" s="2"/>
    </row>
    <row r="161" spans="1:6" ht="14.25" hidden="1" x14ac:dyDescent="0.2">
      <c r="A161" s="10" t="s">
        <v>280</v>
      </c>
      <c r="B161" s="10" t="s">
        <v>281</v>
      </c>
      <c r="C161" s="11"/>
      <c r="D161" s="11"/>
      <c r="E161" s="18"/>
      <c r="F161" s="2"/>
    </row>
    <row r="162" spans="1:6" ht="15" hidden="1" x14ac:dyDescent="0.25">
      <c r="A162" s="10"/>
      <c r="B162" s="14" t="s">
        <v>282</v>
      </c>
      <c r="C162" s="11"/>
      <c r="D162" s="11"/>
      <c r="E162" s="18"/>
      <c r="F162" s="2"/>
    </row>
    <row r="163" spans="1:6" ht="15" hidden="1" x14ac:dyDescent="0.25">
      <c r="A163" s="10"/>
      <c r="B163" s="14" t="s">
        <v>283</v>
      </c>
      <c r="C163" s="11"/>
      <c r="D163" s="11"/>
      <c r="E163" s="18"/>
      <c r="F163" s="2"/>
    </row>
    <row r="164" spans="1:6" ht="14.25" hidden="1" x14ac:dyDescent="0.2">
      <c r="A164" s="10" t="s">
        <v>284</v>
      </c>
      <c r="B164" s="10" t="s">
        <v>285</v>
      </c>
      <c r="C164" s="11"/>
      <c r="D164" s="11"/>
      <c r="E164" s="18">
        <v>175</v>
      </c>
      <c r="F164" s="2"/>
    </row>
    <row r="165" spans="1:6" ht="14.25" hidden="1" x14ac:dyDescent="0.2">
      <c r="A165" s="10" t="s">
        <v>286</v>
      </c>
      <c r="B165" s="10" t="s">
        <v>287</v>
      </c>
      <c r="C165" s="11"/>
      <c r="D165" s="11"/>
      <c r="E165" s="18"/>
      <c r="F165" s="2"/>
    </row>
    <row r="166" spans="1:6" ht="14.25" hidden="1" x14ac:dyDescent="0.2">
      <c r="A166" s="10" t="s">
        <v>288</v>
      </c>
      <c r="B166" s="10" t="s">
        <v>289</v>
      </c>
      <c r="C166" s="11"/>
      <c r="D166" s="11"/>
      <c r="E166" s="18"/>
      <c r="F166" s="2"/>
    </row>
    <row r="167" spans="1:6" ht="15" hidden="1" x14ac:dyDescent="0.25">
      <c r="A167" s="10"/>
      <c r="B167" s="14" t="s">
        <v>290</v>
      </c>
      <c r="C167" s="11"/>
      <c r="D167" s="11"/>
      <c r="E167" s="18">
        <v>14160</v>
      </c>
      <c r="F167" s="2"/>
    </row>
    <row r="168" spans="1:6" ht="14.25" hidden="1" x14ac:dyDescent="0.2">
      <c r="A168" s="10" t="s">
        <v>291</v>
      </c>
      <c r="B168" s="10" t="s">
        <v>292</v>
      </c>
      <c r="C168" s="11"/>
      <c r="D168" s="11"/>
      <c r="E168" s="18"/>
      <c r="F168" s="2"/>
    </row>
    <row r="169" spans="1:6" ht="14.25" hidden="1" x14ac:dyDescent="0.2">
      <c r="A169" s="10" t="s">
        <v>293</v>
      </c>
      <c r="B169" s="10" t="s">
        <v>294</v>
      </c>
      <c r="C169" s="11"/>
      <c r="D169" s="11"/>
      <c r="E169" s="18"/>
      <c r="F169" s="2"/>
    </row>
    <row r="170" spans="1:6" ht="14.25" hidden="1" x14ac:dyDescent="0.2">
      <c r="A170" s="10"/>
      <c r="B170" s="10"/>
      <c r="C170" s="11"/>
      <c r="D170" s="11"/>
      <c r="E170" s="18">
        <v>900</v>
      </c>
      <c r="F170" s="2"/>
    </row>
    <row r="171" spans="1:6" ht="14.25" hidden="1" x14ac:dyDescent="0.2">
      <c r="A171" s="10"/>
      <c r="B171" s="10"/>
      <c r="C171" s="11"/>
      <c r="D171" s="11"/>
      <c r="E171" s="18">
        <v>875</v>
      </c>
      <c r="F171" s="2"/>
    </row>
    <row r="172" spans="1:6" ht="14.25" hidden="1" x14ac:dyDescent="0.2">
      <c r="A172" s="10" t="s">
        <v>295</v>
      </c>
      <c r="B172" s="10" t="s">
        <v>296</v>
      </c>
      <c r="C172" s="11"/>
      <c r="D172" s="11"/>
      <c r="E172" s="18"/>
      <c r="F172" s="2"/>
    </row>
    <row r="173" spans="1:6" ht="14.25" hidden="1" x14ac:dyDescent="0.2">
      <c r="A173" s="10" t="s">
        <v>297</v>
      </c>
      <c r="B173" s="10" t="s">
        <v>298</v>
      </c>
      <c r="C173" s="11"/>
      <c r="D173" s="11"/>
      <c r="E173" s="18"/>
      <c r="F173" s="2"/>
    </row>
    <row r="174" spans="1:6" ht="14.25" hidden="1" x14ac:dyDescent="0.2">
      <c r="A174" s="10" t="s">
        <v>299</v>
      </c>
      <c r="B174" s="10" t="s">
        <v>300</v>
      </c>
      <c r="C174" s="11"/>
      <c r="D174" s="11"/>
      <c r="E174" s="18"/>
      <c r="F174" s="2"/>
    </row>
    <row r="175" spans="1:6" ht="14.25" hidden="1" x14ac:dyDescent="0.2">
      <c r="A175" s="10" t="s">
        <v>301</v>
      </c>
      <c r="B175" s="10" t="s">
        <v>302</v>
      </c>
      <c r="C175" s="11"/>
      <c r="D175" s="11"/>
      <c r="E175" s="18">
        <v>18290</v>
      </c>
      <c r="F175" s="2"/>
    </row>
    <row r="176" spans="1:6" ht="14.25" hidden="1" x14ac:dyDescent="0.2">
      <c r="A176" s="10" t="s">
        <v>303</v>
      </c>
      <c r="B176" s="10" t="s">
        <v>304</v>
      </c>
      <c r="C176" s="11"/>
      <c r="D176" s="11"/>
      <c r="E176" s="13"/>
      <c r="F176" s="2"/>
    </row>
    <row r="177" spans="1:6" ht="15" hidden="1" x14ac:dyDescent="0.25">
      <c r="A177" s="10"/>
      <c r="B177" s="14" t="s">
        <v>305</v>
      </c>
      <c r="C177" s="11"/>
      <c r="D177" s="11"/>
      <c r="E177" s="18"/>
      <c r="F177" s="2"/>
    </row>
    <row r="178" spans="1:6" ht="15" hidden="1" x14ac:dyDescent="0.25">
      <c r="A178" s="10"/>
      <c r="B178" s="14" t="s">
        <v>306</v>
      </c>
      <c r="C178" s="11"/>
      <c r="D178" s="11"/>
      <c r="E178" s="18">
        <v>476130</v>
      </c>
      <c r="F178" s="2"/>
    </row>
    <row r="179" spans="1:6" ht="15" hidden="1" x14ac:dyDescent="0.25">
      <c r="A179" s="10"/>
      <c r="B179" s="14"/>
      <c r="C179" s="11"/>
      <c r="D179" s="11"/>
      <c r="E179" s="18">
        <v>138900.01</v>
      </c>
      <c r="F179" s="2"/>
    </row>
    <row r="180" spans="1:6" ht="14.25" hidden="1" x14ac:dyDescent="0.2">
      <c r="A180" s="10" t="s">
        <v>307</v>
      </c>
      <c r="B180" s="10" t="s">
        <v>308</v>
      </c>
      <c r="C180" s="11"/>
      <c r="D180" s="11"/>
      <c r="E180" s="18"/>
      <c r="F180" s="2"/>
    </row>
    <row r="181" spans="1:6" ht="14.25" hidden="1" x14ac:dyDescent="0.2">
      <c r="A181" s="10" t="s">
        <v>309</v>
      </c>
      <c r="B181" s="10" t="s">
        <v>310</v>
      </c>
      <c r="C181" s="11"/>
      <c r="D181" s="11"/>
      <c r="E181" s="18"/>
      <c r="F181" s="2"/>
    </row>
    <row r="182" spans="1:6" ht="15" hidden="1" x14ac:dyDescent="0.25">
      <c r="A182" s="10"/>
      <c r="B182" s="14" t="s">
        <v>311</v>
      </c>
      <c r="C182" s="11"/>
      <c r="D182" s="11"/>
      <c r="E182" s="18">
        <v>22420</v>
      </c>
      <c r="F182" s="2"/>
    </row>
    <row r="183" spans="1:6" ht="14.25" hidden="1" x14ac:dyDescent="0.2">
      <c r="A183" s="10" t="s">
        <v>312</v>
      </c>
      <c r="B183" s="10" t="s">
        <v>313</v>
      </c>
      <c r="C183" s="11"/>
      <c r="D183" s="11"/>
      <c r="E183" s="18"/>
      <c r="F183" s="2"/>
    </row>
    <row r="184" spans="1:6" ht="15" hidden="1" x14ac:dyDescent="0.25">
      <c r="A184" s="10"/>
      <c r="B184" s="14" t="s">
        <v>314</v>
      </c>
      <c r="C184" s="11"/>
      <c r="D184" s="11"/>
      <c r="E184" s="18">
        <v>51027.28</v>
      </c>
      <c r="F184" s="2"/>
    </row>
    <row r="185" spans="1:6" ht="15" hidden="1" x14ac:dyDescent="0.25">
      <c r="A185" s="10"/>
      <c r="B185" s="14"/>
      <c r="C185" s="11"/>
      <c r="D185" s="11"/>
      <c r="E185" s="18"/>
      <c r="F185" s="2"/>
    </row>
    <row r="186" spans="1:6" ht="15" hidden="1" x14ac:dyDescent="0.25">
      <c r="A186" s="10"/>
      <c r="B186" s="14" t="s">
        <v>315</v>
      </c>
      <c r="C186" s="11"/>
      <c r="D186" s="11"/>
      <c r="E186" s="18">
        <v>162500</v>
      </c>
      <c r="F186" s="2"/>
    </row>
    <row r="187" spans="1:6" ht="15" hidden="1" x14ac:dyDescent="0.25">
      <c r="A187" s="10"/>
      <c r="B187" s="14" t="s">
        <v>316</v>
      </c>
      <c r="C187" s="11"/>
      <c r="D187" s="11"/>
      <c r="E187" s="18">
        <v>70800</v>
      </c>
      <c r="F187" s="2"/>
    </row>
    <row r="188" spans="1:6" ht="15" hidden="1" x14ac:dyDescent="0.25">
      <c r="A188" s="10"/>
      <c r="B188" s="14"/>
      <c r="C188" s="11"/>
      <c r="D188" s="11"/>
      <c r="E188" s="18">
        <v>70800</v>
      </c>
      <c r="F188" s="2"/>
    </row>
    <row r="189" spans="1:6" ht="15" hidden="1" x14ac:dyDescent="0.25">
      <c r="A189" s="10"/>
      <c r="B189" s="14" t="s">
        <v>317</v>
      </c>
      <c r="C189" s="11"/>
      <c r="D189" s="11"/>
      <c r="E189" s="18">
        <v>230100</v>
      </c>
      <c r="F189" s="2"/>
    </row>
    <row r="190" spans="1:6" ht="15" hidden="1" x14ac:dyDescent="0.25">
      <c r="A190" s="10"/>
      <c r="B190" s="14"/>
      <c r="C190" s="11"/>
      <c r="D190" s="11"/>
      <c r="E190" s="18"/>
      <c r="F190" s="2"/>
    </row>
    <row r="191" spans="1:6" ht="14.25" hidden="1" x14ac:dyDescent="0.2">
      <c r="A191" s="10" t="s">
        <v>318</v>
      </c>
      <c r="B191" s="10" t="s">
        <v>319</v>
      </c>
      <c r="C191" s="11"/>
      <c r="D191" s="11"/>
      <c r="E191" s="18"/>
      <c r="F191" s="2"/>
    </row>
    <row r="192" spans="1:6" ht="14.25" hidden="1" x14ac:dyDescent="0.2">
      <c r="A192" s="10" t="s">
        <v>320</v>
      </c>
      <c r="B192" s="10" t="s">
        <v>321</v>
      </c>
      <c r="C192" s="11"/>
      <c r="D192" s="11"/>
      <c r="E192" s="18"/>
      <c r="F192" s="2"/>
    </row>
    <row r="193" spans="1:6" ht="14.25" hidden="1" x14ac:dyDescent="0.2">
      <c r="A193" s="10" t="s">
        <v>322</v>
      </c>
      <c r="B193" s="10" t="s">
        <v>323</v>
      </c>
      <c r="C193" s="11"/>
      <c r="D193" s="11"/>
      <c r="E193" s="18"/>
      <c r="F193" s="2"/>
    </row>
    <row r="194" spans="1:6" ht="14.25" hidden="1" x14ac:dyDescent="0.2">
      <c r="A194" s="10"/>
      <c r="B194" s="10"/>
      <c r="C194" s="11"/>
      <c r="D194" s="11"/>
      <c r="E194" s="18"/>
      <c r="F194" s="2"/>
    </row>
    <row r="195" spans="1:6" ht="14.25" x14ac:dyDescent="0.2">
      <c r="A195" s="10" t="s">
        <v>324</v>
      </c>
      <c r="B195" s="10" t="s">
        <v>325</v>
      </c>
      <c r="C195" s="11">
        <v>0</v>
      </c>
      <c r="D195" s="11">
        <v>0</v>
      </c>
      <c r="E195" s="11">
        <f>('[1]Detalle de Ejecucion Junio 23'!E187)</f>
        <v>13334</v>
      </c>
      <c r="F195" s="2"/>
    </row>
    <row r="196" spans="1:6" ht="14.25" hidden="1" x14ac:dyDescent="0.2">
      <c r="A196" s="10" t="s">
        <v>326</v>
      </c>
      <c r="B196" s="10" t="s">
        <v>327</v>
      </c>
      <c r="C196" s="11"/>
      <c r="D196" s="11"/>
      <c r="E196" s="18"/>
      <c r="F196" s="2"/>
    </row>
    <row r="197" spans="1:6" ht="14.25" hidden="1" x14ac:dyDescent="0.2">
      <c r="A197" s="10" t="s">
        <v>328</v>
      </c>
      <c r="B197" s="10" t="s">
        <v>329</v>
      </c>
      <c r="C197" s="11"/>
      <c r="D197" s="11"/>
      <c r="E197" s="18"/>
      <c r="F197" s="2"/>
    </row>
    <row r="198" spans="1:6" ht="14.25" hidden="1" x14ac:dyDescent="0.2">
      <c r="A198" s="10"/>
      <c r="B198" s="10"/>
      <c r="C198" s="11"/>
      <c r="D198" s="11"/>
      <c r="E198" s="18"/>
      <c r="F198" s="2"/>
    </row>
    <row r="199" spans="1:6" ht="14.25" x14ac:dyDescent="0.2">
      <c r="A199" s="8" t="s">
        <v>330</v>
      </c>
      <c r="B199" s="8" t="s">
        <v>331</v>
      </c>
      <c r="C199" s="9">
        <v>38024600</v>
      </c>
      <c r="D199" s="9">
        <v>38024600</v>
      </c>
      <c r="E199" s="9">
        <f>SUM(E200+E224+E233+E243)</f>
        <v>1144201.27</v>
      </c>
      <c r="F199" s="2"/>
    </row>
    <row r="200" spans="1:6" ht="14.25" x14ac:dyDescent="0.2">
      <c r="A200" s="10" t="s">
        <v>332</v>
      </c>
      <c r="B200" s="10" t="s">
        <v>333</v>
      </c>
      <c r="C200" s="11">
        <v>2550000</v>
      </c>
      <c r="D200" s="11">
        <v>2550000</v>
      </c>
      <c r="E200" s="11">
        <f>('[1]Detalle de Ejecucion Junio 23'!E192)</f>
        <v>406851.84000000003</v>
      </c>
      <c r="F200" s="2"/>
    </row>
    <row r="201" spans="1:6" ht="14.25" hidden="1" x14ac:dyDescent="0.2">
      <c r="A201" s="10" t="s">
        <v>334</v>
      </c>
      <c r="B201" s="10" t="s">
        <v>333</v>
      </c>
      <c r="C201" s="11"/>
      <c r="D201" s="11"/>
      <c r="E201" s="18"/>
      <c r="F201" s="2"/>
    </row>
    <row r="202" spans="1:6" ht="14.25" hidden="1" x14ac:dyDescent="0.2">
      <c r="A202" s="10" t="s">
        <v>335</v>
      </c>
      <c r="B202" s="10" t="s">
        <v>336</v>
      </c>
      <c r="C202" s="11"/>
      <c r="D202" s="11"/>
      <c r="E202" s="18"/>
      <c r="F202" s="2"/>
    </row>
    <row r="203" spans="1:6" ht="14.25" hidden="1" x14ac:dyDescent="0.2">
      <c r="A203" s="10"/>
      <c r="B203" s="10"/>
      <c r="C203" s="11"/>
      <c r="D203" s="11"/>
      <c r="E203" s="17"/>
      <c r="F203" s="2"/>
    </row>
    <row r="204" spans="1:6" ht="14.25" x14ac:dyDescent="0.2">
      <c r="A204" s="10" t="s">
        <v>337</v>
      </c>
      <c r="B204" s="10" t="s">
        <v>338</v>
      </c>
      <c r="C204" s="11">
        <v>4700000</v>
      </c>
      <c r="D204" s="11">
        <v>4700000</v>
      </c>
      <c r="E204" s="11">
        <f>('[1]Detalle de Ejecucion Junio 23'!E254)</f>
        <v>0</v>
      </c>
      <c r="F204" s="2"/>
    </row>
    <row r="205" spans="1:6" ht="14.25" hidden="1" x14ac:dyDescent="0.2">
      <c r="A205" s="10" t="s">
        <v>339</v>
      </c>
      <c r="B205" s="10" t="s">
        <v>340</v>
      </c>
      <c r="C205" s="11"/>
      <c r="D205" s="11"/>
      <c r="E205" s="17"/>
      <c r="F205" s="2"/>
    </row>
    <row r="206" spans="1:6" ht="14.25" hidden="1" x14ac:dyDescent="0.2">
      <c r="A206" s="10" t="s">
        <v>341</v>
      </c>
      <c r="B206" s="10" t="s">
        <v>342</v>
      </c>
      <c r="C206" s="11"/>
      <c r="D206" s="11"/>
      <c r="E206" s="17"/>
      <c r="F206" s="2"/>
    </row>
    <row r="207" spans="1:6" ht="14.25" hidden="1" x14ac:dyDescent="0.2">
      <c r="A207" s="10" t="s">
        <v>343</v>
      </c>
      <c r="B207" s="10" t="s">
        <v>344</v>
      </c>
      <c r="C207" s="11"/>
      <c r="D207" s="11"/>
      <c r="E207" s="17"/>
      <c r="F207" s="2"/>
    </row>
    <row r="208" spans="1:6" ht="14.25" hidden="1" x14ac:dyDescent="0.2">
      <c r="A208" s="10"/>
      <c r="B208" s="10"/>
      <c r="C208" s="11"/>
      <c r="D208" s="11"/>
      <c r="E208" s="17"/>
      <c r="F208" s="2"/>
    </row>
    <row r="209" spans="1:6" ht="14.25" x14ac:dyDescent="0.2">
      <c r="A209" s="10" t="s">
        <v>345</v>
      </c>
      <c r="B209" s="10" t="s">
        <v>346</v>
      </c>
      <c r="C209" s="11">
        <v>1800000</v>
      </c>
      <c r="D209" s="11">
        <v>1800000</v>
      </c>
      <c r="E209" s="11">
        <f>('[1]Detalle de Ejecucion Junio 23'!E258)</f>
        <v>0</v>
      </c>
      <c r="F209" s="2"/>
    </row>
    <row r="210" spans="1:6" ht="14.25" hidden="1" x14ac:dyDescent="0.2">
      <c r="A210" s="10" t="s">
        <v>347</v>
      </c>
      <c r="B210" s="10" t="s">
        <v>348</v>
      </c>
      <c r="C210" s="11"/>
      <c r="D210" s="11"/>
      <c r="E210" s="17"/>
      <c r="F210" s="2"/>
    </row>
    <row r="211" spans="1:6" ht="14.25" hidden="1" x14ac:dyDescent="0.2">
      <c r="A211" s="10" t="s">
        <v>349</v>
      </c>
      <c r="B211" s="10" t="s">
        <v>350</v>
      </c>
      <c r="C211" s="11"/>
      <c r="D211" s="11"/>
      <c r="E211" s="17"/>
      <c r="F211" s="2"/>
    </row>
    <row r="212" spans="1:6" ht="14.25" hidden="1" x14ac:dyDescent="0.2">
      <c r="A212" s="10" t="s">
        <v>351</v>
      </c>
      <c r="B212" s="10" t="s">
        <v>352</v>
      </c>
      <c r="C212" s="11"/>
      <c r="D212" s="11"/>
      <c r="E212" s="17"/>
      <c r="F212" s="2"/>
    </row>
    <row r="213" spans="1:6" ht="14.25" hidden="1" x14ac:dyDescent="0.2">
      <c r="A213" s="10" t="s">
        <v>353</v>
      </c>
      <c r="B213" s="10" t="s">
        <v>354</v>
      </c>
      <c r="C213" s="11"/>
      <c r="D213" s="11"/>
      <c r="E213" s="17"/>
      <c r="F213" s="2"/>
    </row>
    <row r="214" spans="1:6" ht="14.25" hidden="1" x14ac:dyDescent="0.2">
      <c r="A214" s="10" t="s">
        <v>355</v>
      </c>
      <c r="B214" s="10" t="s">
        <v>356</v>
      </c>
      <c r="C214" s="11"/>
      <c r="D214" s="11"/>
      <c r="E214" s="17"/>
      <c r="F214" s="2"/>
    </row>
    <row r="215" spans="1:6" ht="14.25" hidden="1" x14ac:dyDescent="0.2">
      <c r="A215" s="10"/>
      <c r="B215" s="10"/>
      <c r="C215" s="11"/>
      <c r="D215" s="11"/>
      <c r="E215" s="17"/>
      <c r="F215" s="2"/>
    </row>
    <row r="216" spans="1:6" ht="14.25" x14ac:dyDescent="0.2">
      <c r="A216" s="10" t="s">
        <v>357</v>
      </c>
      <c r="B216" s="10" t="s">
        <v>358</v>
      </c>
      <c r="C216" s="11">
        <v>800000</v>
      </c>
      <c r="D216" s="11">
        <v>800000</v>
      </c>
      <c r="E216" s="11">
        <f>('[1]Detalle de Ejecucion Junio 23'!F263)</f>
        <v>0</v>
      </c>
      <c r="F216" s="2"/>
    </row>
    <row r="217" spans="1:6" ht="14.25" hidden="1" x14ac:dyDescent="0.2">
      <c r="A217" s="10" t="s">
        <v>359</v>
      </c>
      <c r="B217" s="10" t="s">
        <v>360</v>
      </c>
      <c r="C217" s="11"/>
      <c r="D217" s="11"/>
      <c r="E217" s="17"/>
      <c r="F217" s="2"/>
    </row>
    <row r="218" spans="1:6" ht="14.25" hidden="1" x14ac:dyDescent="0.2">
      <c r="A218" s="10"/>
      <c r="B218" s="10"/>
      <c r="C218" s="11"/>
      <c r="D218" s="11"/>
      <c r="E218" s="17"/>
      <c r="F218" s="2"/>
    </row>
    <row r="219" spans="1:6" ht="14.25" x14ac:dyDescent="0.2">
      <c r="A219" s="10" t="s">
        <v>361</v>
      </c>
      <c r="B219" s="10" t="s">
        <v>362</v>
      </c>
      <c r="C219" s="11">
        <v>1000000</v>
      </c>
      <c r="D219" s="11">
        <v>1000000</v>
      </c>
      <c r="E219" s="11">
        <f>('[1]Detalle de Ejecucion Junio 23'!E265)</f>
        <v>0</v>
      </c>
      <c r="F219" s="2"/>
    </row>
    <row r="220" spans="1:6" ht="14.25" hidden="1" x14ac:dyDescent="0.2">
      <c r="A220" s="10" t="s">
        <v>363</v>
      </c>
      <c r="B220" s="10" t="s">
        <v>364</v>
      </c>
      <c r="C220" s="11"/>
      <c r="D220" s="11"/>
      <c r="E220" s="17"/>
      <c r="F220" s="2"/>
    </row>
    <row r="221" spans="1:6" ht="14.25" hidden="1" x14ac:dyDescent="0.2">
      <c r="A221" s="10" t="s">
        <v>365</v>
      </c>
      <c r="B221" s="10" t="s">
        <v>366</v>
      </c>
      <c r="C221" s="11"/>
      <c r="D221" s="11"/>
      <c r="E221" s="17"/>
      <c r="F221" s="2"/>
    </row>
    <row r="222" spans="1:6" ht="14.25" hidden="1" x14ac:dyDescent="0.2">
      <c r="A222" s="10" t="s">
        <v>367</v>
      </c>
      <c r="B222" s="10" t="s">
        <v>368</v>
      </c>
      <c r="C222" s="11"/>
      <c r="D222" s="11"/>
      <c r="E222" s="17"/>
      <c r="F222" s="2"/>
    </row>
    <row r="223" spans="1:6" ht="14.25" hidden="1" x14ac:dyDescent="0.2">
      <c r="A223" s="10"/>
      <c r="B223" s="10"/>
      <c r="C223" s="11"/>
      <c r="D223" s="11"/>
      <c r="E223" s="17"/>
      <c r="F223" s="2"/>
    </row>
    <row r="224" spans="1:6" ht="14.25" x14ac:dyDescent="0.2">
      <c r="A224" s="10" t="s">
        <v>369</v>
      </c>
      <c r="B224" s="10" t="s">
        <v>370</v>
      </c>
      <c r="C224" s="11">
        <v>50000</v>
      </c>
      <c r="D224" s="11">
        <v>50000</v>
      </c>
      <c r="E224" s="11">
        <f>('[1]Detalle de Ejecucion Junio 23'!E270)</f>
        <v>424.8</v>
      </c>
      <c r="F224" s="2"/>
    </row>
    <row r="225" spans="1:6" ht="14.25" hidden="1" x14ac:dyDescent="0.2">
      <c r="A225" s="10" t="s">
        <v>371</v>
      </c>
      <c r="B225" s="10" t="s">
        <v>372</v>
      </c>
      <c r="C225" s="11"/>
      <c r="D225" s="11"/>
      <c r="E225" s="17"/>
      <c r="F225" s="2"/>
    </row>
    <row r="226" spans="1:6" ht="14.25" hidden="1" x14ac:dyDescent="0.2">
      <c r="A226" s="10" t="s">
        <v>373</v>
      </c>
      <c r="B226" s="10" t="s">
        <v>374</v>
      </c>
      <c r="C226" s="11"/>
      <c r="D226" s="11"/>
      <c r="E226" s="17"/>
      <c r="F226" s="2"/>
    </row>
    <row r="227" spans="1:6" ht="14.25" hidden="1" x14ac:dyDescent="0.2">
      <c r="A227" s="10" t="s">
        <v>375</v>
      </c>
      <c r="B227" s="10" t="s">
        <v>376</v>
      </c>
      <c r="C227" s="11"/>
      <c r="D227" s="11"/>
      <c r="E227" s="17"/>
      <c r="F227" s="2"/>
    </row>
    <row r="228" spans="1:6" ht="14.25" hidden="1" x14ac:dyDescent="0.2">
      <c r="A228" s="10" t="s">
        <v>377</v>
      </c>
      <c r="B228" s="10" t="s">
        <v>378</v>
      </c>
      <c r="C228" s="11"/>
      <c r="D228" s="11"/>
      <c r="E228" s="17"/>
      <c r="F228" s="2"/>
    </row>
    <row r="229" spans="1:6" ht="14.25" hidden="1" x14ac:dyDescent="0.2">
      <c r="A229" s="10" t="s">
        <v>379</v>
      </c>
      <c r="B229" s="10" t="s">
        <v>380</v>
      </c>
      <c r="C229" s="11"/>
      <c r="D229" s="11"/>
      <c r="E229" s="17"/>
      <c r="F229" s="2"/>
    </row>
    <row r="230" spans="1:6" ht="14.25" hidden="1" x14ac:dyDescent="0.2">
      <c r="A230" s="10" t="s">
        <v>381</v>
      </c>
      <c r="B230" s="10" t="s">
        <v>382</v>
      </c>
      <c r="C230" s="11"/>
      <c r="D230" s="11"/>
      <c r="E230" s="17"/>
      <c r="F230" s="2"/>
    </row>
    <row r="231" spans="1:6" ht="14.25" hidden="1" x14ac:dyDescent="0.2">
      <c r="A231" s="10" t="s">
        <v>383</v>
      </c>
      <c r="B231" s="10" t="s">
        <v>384</v>
      </c>
      <c r="C231" s="11"/>
      <c r="D231" s="11"/>
      <c r="E231" s="17"/>
      <c r="F231" s="2"/>
    </row>
    <row r="232" spans="1:6" ht="14.25" hidden="1" x14ac:dyDescent="0.2">
      <c r="A232" s="10"/>
      <c r="B232" s="10"/>
      <c r="C232" s="11"/>
      <c r="D232" s="11"/>
      <c r="E232" s="17"/>
      <c r="F232" s="2"/>
    </row>
    <row r="233" spans="1:6" ht="14.25" x14ac:dyDescent="0.2">
      <c r="A233" s="10" t="s">
        <v>385</v>
      </c>
      <c r="B233" s="10" t="s">
        <v>386</v>
      </c>
      <c r="C233" s="11">
        <v>15970000</v>
      </c>
      <c r="D233" s="11">
        <v>15970000</v>
      </c>
      <c r="E233" s="11">
        <f>('[1]Detalle de Ejecucion Junio 23'!E280)</f>
        <v>630460</v>
      </c>
      <c r="F233" s="2"/>
    </row>
    <row r="234" spans="1:6" ht="14.25" hidden="1" x14ac:dyDescent="0.2">
      <c r="A234" s="10" t="s">
        <v>387</v>
      </c>
      <c r="B234" s="10" t="s">
        <v>388</v>
      </c>
      <c r="C234" s="11"/>
      <c r="D234" s="11"/>
      <c r="E234" s="18">
        <v>390304</v>
      </c>
      <c r="F234" s="2"/>
    </row>
    <row r="235" spans="1:6" ht="14.25" hidden="1" x14ac:dyDescent="0.2">
      <c r="A235" s="10" t="s">
        <v>389</v>
      </c>
      <c r="B235" s="10" t="s">
        <v>390</v>
      </c>
      <c r="C235" s="11"/>
      <c r="D235" s="11"/>
      <c r="E235" s="17"/>
      <c r="F235" s="2"/>
    </row>
    <row r="236" spans="1:6" ht="14.25" hidden="1" x14ac:dyDescent="0.2">
      <c r="A236" s="10" t="s">
        <v>391</v>
      </c>
      <c r="B236" s="10" t="s">
        <v>392</v>
      </c>
      <c r="C236" s="11"/>
      <c r="D236" s="11"/>
      <c r="E236" s="17"/>
      <c r="F236" s="2"/>
    </row>
    <row r="237" spans="1:6" ht="14.25" hidden="1" x14ac:dyDescent="0.2">
      <c r="A237" s="10" t="s">
        <v>393</v>
      </c>
      <c r="B237" s="10" t="s">
        <v>394</v>
      </c>
      <c r="C237" s="11"/>
      <c r="D237" s="11"/>
      <c r="E237" s="17"/>
      <c r="F237" s="2"/>
    </row>
    <row r="238" spans="1:6" ht="14.25" hidden="1" x14ac:dyDescent="0.2">
      <c r="A238" s="10" t="s">
        <v>395</v>
      </c>
      <c r="B238" s="10" t="s">
        <v>396</v>
      </c>
      <c r="C238" s="11"/>
      <c r="D238" s="11"/>
      <c r="E238" s="17"/>
      <c r="F238" s="2"/>
    </row>
    <row r="239" spans="1:6" ht="14.25" hidden="1" x14ac:dyDescent="0.2">
      <c r="A239" s="10" t="s">
        <v>397</v>
      </c>
      <c r="B239" s="10" t="s">
        <v>398</v>
      </c>
      <c r="C239" s="11"/>
      <c r="D239" s="11"/>
      <c r="E239" s="17"/>
      <c r="F239" s="2"/>
    </row>
    <row r="240" spans="1:6" ht="14.25" hidden="1" x14ac:dyDescent="0.2">
      <c r="A240" s="10" t="s">
        <v>399</v>
      </c>
      <c r="B240" s="10" t="s">
        <v>400</v>
      </c>
      <c r="C240" s="11"/>
      <c r="D240" s="11"/>
      <c r="E240" s="17"/>
      <c r="F240" s="2"/>
    </row>
    <row r="241" spans="1:6" ht="14.25" hidden="1" x14ac:dyDescent="0.2">
      <c r="A241" s="10" t="s">
        <v>401</v>
      </c>
      <c r="B241" s="10" t="s">
        <v>402</v>
      </c>
      <c r="C241" s="11"/>
      <c r="D241" s="11"/>
      <c r="E241" s="17"/>
      <c r="F241" s="2"/>
    </row>
    <row r="242" spans="1:6" ht="14.25" hidden="1" x14ac:dyDescent="0.2">
      <c r="A242" s="10"/>
      <c r="B242" s="10"/>
      <c r="C242" s="11"/>
      <c r="D242" s="11"/>
      <c r="E242" s="17"/>
      <c r="F242" s="2"/>
    </row>
    <row r="243" spans="1:6" ht="14.25" x14ac:dyDescent="0.2">
      <c r="A243" s="10" t="s">
        <v>403</v>
      </c>
      <c r="B243" s="10" t="s">
        <v>404</v>
      </c>
      <c r="C243" s="11">
        <v>11154600</v>
      </c>
      <c r="D243" s="11">
        <v>11154600</v>
      </c>
      <c r="E243" s="11">
        <f>('[1]Detalle de Ejecucion Junio 23'!E290)</f>
        <v>106464.62999999999</v>
      </c>
      <c r="F243" s="2"/>
    </row>
    <row r="244" spans="1:6" ht="14.25" hidden="1" x14ac:dyDescent="0.2">
      <c r="A244" s="10" t="s">
        <v>405</v>
      </c>
      <c r="B244" s="10" t="s">
        <v>406</v>
      </c>
      <c r="C244" s="11"/>
      <c r="D244" s="11"/>
      <c r="E244" s="18"/>
      <c r="F244" s="2"/>
    </row>
    <row r="245" spans="1:6" ht="14.25" hidden="1" x14ac:dyDescent="0.2">
      <c r="A245" s="10" t="s">
        <v>407</v>
      </c>
      <c r="B245" s="10" t="s">
        <v>408</v>
      </c>
      <c r="C245" s="11"/>
      <c r="D245" s="11"/>
      <c r="E245" s="18"/>
      <c r="F245" s="2"/>
    </row>
    <row r="246" spans="1:6" ht="14.25" hidden="1" x14ac:dyDescent="0.2">
      <c r="A246" s="10" t="s">
        <v>409</v>
      </c>
      <c r="B246" s="10" t="s">
        <v>410</v>
      </c>
      <c r="C246" s="11"/>
      <c r="D246" s="11"/>
      <c r="E246" s="18"/>
      <c r="F246" s="2"/>
    </row>
    <row r="247" spans="1:6" ht="14.25" hidden="1" x14ac:dyDescent="0.2">
      <c r="A247" s="10" t="s">
        <v>411</v>
      </c>
      <c r="B247" s="10" t="s">
        <v>412</v>
      </c>
      <c r="C247" s="11"/>
      <c r="D247" s="11"/>
      <c r="E247" s="18"/>
      <c r="F247" s="2"/>
    </row>
    <row r="248" spans="1:6" ht="14.25" hidden="1" x14ac:dyDescent="0.2">
      <c r="A248" s="10" t="s">
        <v>413</v>
      </c>
      <c r="B248" s="10" t="s">
        <v>414</v>
      </c>
      <c r="C248" s="11"/>
      <c r="D248" s="11"/>
      <c r="E248" s="18"/>
      <c r="F248" s="2"/>
    </row>
    <row r="249" spans="1:6" ht="14.25" hidden="1" x14ac:dyDescent="0.2">
      <c r="A249" s="10" t="s">
        <v>415</v>
      </c>
      <c r="B249" s="10" t="s">
        <v>416</v>
      </c>
      <c r="C249" s="11"/>
      <c r="D249" s="11"/>
      <c r="E249" s="18"/>
      <c r="F249" s="2"/>
    </row>
    <row r="250" spans="1:6" ht="14.25" hidden="1" x14ac:dyDescent="0.2">
      <c r="A250" s="10" t="s">
        <v>417</v>
      </c>
      <c r="B250" s="10" t="s">
        <v>418</v>
      </c>
      <c r="C250" s="11"/>
      <c r="D250" s="11"/>
      <c r="E250" s="18"/>
      <c r="F250" s="2"/>
    </row>
    <row r="251" spans="1:6" ht="14.25" hidden="1" x14ac:dyDescent="0.2">
      <c r="A251" s="10" t="s">
        <v>419</v>
      </c>
      <c r="B251" s="10" t="s">
        <v>420</v>
      </c>
      <c r="C251" s="11"/>
      <c r="D251" s="11"/>
      <c r="E251" s="18"/>
      <c r="F251" s="2"/>
    </row>
    <row r="252" spans="1:6" ht="14.25" hidden="1" x14ac:dyDescent="0.2">
      <c r="A252" s="10" t="s">
        <v>421</v>
      </c>
      <c r="B252" s="10" t="s">
        <v>422</v>
      </c>
      <c r="C252" s="11"/>
      <c r="D252" s="11"/>
      <c r="E252" s="18"/>
      <c r="F252" s="2"/>
    </row>
    <row r="253" spans="1:6" ht="14.25" hidden="1" x14ac:dyDescent="0.2">
      <c r="A253" s="10" t="s">
        <v>423</v>
      </c>
      <c r="B253" s="10" t="s">
        <v>424</v>
      </c>
      <c r="C253" s="11"/>
      <c r="D253" s="11"/>
      <c r="E253" s="18"/>
      <c r="F253" s="2"/>
    </row>
    <row r="254" spans="1:6" ht="14.25" hidden="1" x14ac:dyDescent="0.2">
      <c r="A254" s="10"/>
      <c r="B254" s="10"/>
      <c r="C254" s="11"/>
      <c r="D254" s="11"/>
      <c r="E254" s="18"/>
      <c r="F254" s="2"/>
    </row>
    <row r="255" spans="1:6" x14ac:dyDescent="0.2">
      <c r="A255" s="8" t="s">
        <v>425</v>
      </c>
      <c r="B255" s="8" t="s">
        <v>426</v>
      </c>
      <c r="C255" s="9">
        <v>25000000</v>
      </c>
      <c r="D255" s="9">
        <v>25000000</v>
      </c>
      <c r="E255" s="9">
        <f>SUM(E256)</f>
        <v>0</v>
      </c>
    </row>
    <row r="256" spans="1:6" ht="14.25" x14ac:dyDescent="0.2">
      <c r="A256" s="10" t="s">
        <v>427</v>
      </c>
      <c r="B256" s="10" t="s">
        <v>428</v>
      </c>
      <c r="C256" s="11">
        <v>25000000</v>
      </c>
      <c r="D256" s="11">
        <v>25000000</v>
      </c>
      <c r="E256" s="11">
        <f>('[1]Detalle de Ejecucion Junio 23'!E332)</f>
        <v>0</v>
      </c>
      <c r="F256" s="2"/>
    </row>
    <row r="257" spans="1:6" ht="14.25" hidden="1" x14ac:dyDescent="0.2">
      <c r="A257" s="10" t="s">
        <v>429</v>
      </c>
      <c r="B257" s="10" t="s">
        <v>430</v>
      </c>
      <c r="C257" s="11"/>
      <c r="D257" s="11"/>
      <c r="E257" s="18"/>
      <c r="F257" s="2"/>
    </row>
    <row r="258" spans="1:6" ht="14.25" hidden="1" x14ac:dyDescent="0.2">
      <c r="A258" s="10" t="s">
        <v>431</v>
      </c>
      <c r="B258" s="10" t="s">
        <v>432</v>
      </c>
      <c r="C258" s="11"/>
      <c r="D258" s="11"/>
      <c r="E258" s="18"/>
      <c r="F258" s="2"/>
    </row>
    <row r="259" spans="1:6" ht="14.25" hidden="1" x14ac:dyDescent="0.2">
      <c r="A259" s="10" t="s">
        <v>433</v>
      </c>
      <c r="B259" s="10" t="s">
        <v>434</v>
      </c>
      <c r="C259" s="11"/>
      <c r="D259" s="11"/>
      <c r="E259" s="18"/>
      <c r="F259" s="2"/>
    </row>
    <row r="260" spans="1:6" ht="14.25" hidden="1" x14ac:dyDescent="0.2">
      <c r="A260" s="10" t="s">
        <v>435</v>
      </c>
      <c r="B260" s="10" t="s">
        <v>436</v>
      </c>
      <c r="C260" s="11"/>
      <c r="D260" s="11"/>
      <c r="E260" s="18"/>
      <c r="F260" s="2"/>
    </row>
    <row r="261" spans="1:6" ht="14.25" hidden="1" x14ac:dyDescent="0.2">
      <c r="A261" s="10" t="s">
        <v>437</v>
      </c>
      <c r="B261" s="10" t="s">
        <v>438</v>
      </c>
      <c r="C261" s="11"/>
      <c r="D261" s="11"/>
      <c r="E261" s="18"/>
      <c r="F261" s="2"/>
    </row>
    <row r="262" spans="1:6" ht="14.25" hidden="1" x14ac:dyDescent="0.2">
      <c r="A262" s="10" t="s">
        <v>439</v>
      </c>
      <c r="B262" s="10" t="s">
        <v>440</v>
      </c>
      <c r="C262" s="11"/>
      <c r="D262" s="11"/>
      <c r="E262" s="18"/>
      <c r="F262" s="2"/>
    </row>
    <row r="263" spans="1:6" ht="14.25" hidden="1" x14ac:dyDescent="0.2">
      <c r="A263" s="10"/>
      <c r="B263" s="10"/>
      <c r="C263" s="11"/>
      <c r="D263" s="11"/>
      <c r="E263" s="18"/>
      <c r="F263" s="2"/>
    </row>
    <row r="264" spans="1:6" ht="14.25" hidden="1" x14ac:dyDescent="0.2">
      <c r="A264" s="10" t="s">
        <v>441</v>
      </c>
      <c r="B264" s="10" t="s">
        <v>442</v>
      </c>
      <c r="C264" s="11"/>
      <c r="D264" s="11"/>
      <c r="E264" s="13"/>
      <c r="F264" s="2"/>
    </row>
    <row r="265" spans="1:6" ht="14.25" hidden="1" x14ac:dyDescent="0.2">
      <c r="A265" s="10"/>
      <c r="B265" s="10"/>
      <c r="C265" s="11"/>
      <c r="D265" s="11"/>
      <c r="E265" s="17"/>
      <c r="F265" s="2"/>
    </row>
    <row r="266" spans="1:6" ht="14.25" hidden="1" x14ac:dyDescent="0.2">
      <c r="A266" s="10"/>
      <c r="B266" s="10"/>
      <c r="C266" s="11"/>
      <c r="D266" s="11"/>
      <c r="E266" s="18"/>
      <c r="F266" s="2"/>
    </row>
    <row r="267" spans="1:6" ht="14.25" hidden="1" x14ac:dyDescent="0.2">
      <c r="A267" s="10" t="s">
        <v>443</v>
      </c>
      <c r="B267" s="10" t="s">
        <v>442</v>
      </c>
      <c r="C267" s="11"/>
      <c r="D267" s="11"/>
      <c r="E267" s="11">
        <f t="shared" ref="E267" si="0">SUM(E268:E269)</f>
        <v>0</v>
      </c>
      <c r="F267" s="2"/>
    </row>
    <row r="268" spans="1:6" ht="14.25" hidden="1" x14ac:dyDescent="0.2">
      <c r="A268" s="10" t="s">
        <v>444</v>
      </c>
      <c r="B268" s="10" t="s">
        <v>445</v>
      </c>
      <c r="C268" s="11"/>
      <c r="D268" s="11"/>
      <c r="E268" s="18"/>
      <c r="F268" s="2"/>
    </row>
    <row r="269" spans="1:6" ht="14.25" hidden="1" x14ac:dyDescent="0.2">
      <c r="A269" s="10" t="s">
        <v>446</v>
      </c>
      <c r="B269" s="10" t="s">
        <v>447</v>
      </c>
      <c r="C269" s="11"/>
      <c r="D269" s="11"/>
      <c r="E269" s="13"/>
      <c r="F269" s="2"/>
    </row>
    <row r="270" spans="1:6" ht="14.25" hidden="1" x14ac:dyDescent="0.2">
      <c r="A270" s="10"/>
      <c r="B270" s="10"/>
      <c r="C270" s="11"/>
      <c r="D270" s="11"/>
      <c r="E270" s="17"/>
      <c r="F270" s="2"/>
    </row>
    <row r="271" spans="1:6" ht="14.25" x14ac:dyDescent="0.2">
      <c r="A271" s="8" t="s">
        <v>448</v>
      </c>
      <c r="B271" s="8" t="s">
        <v>449</v>
      </c>
      <c r="C271" s="9">
        <v>1500000000</v>
      </c>
      <c r="D271" s="9">
        <v>1500000000</v>
      </c>
      <c r="E271" s="9">
        <f>SUM(E272)</f>
        <v>3279290.08</v>
      </c>
      <c r="F271" s="2"/>
    </row>
    <row r="272" spans="1:6" ht="14.25" x14ac:dyDescent="0.2">
      <c r="A272" s="10" t="s">
        <v>450</v>
      </c>
      <c r="B272" s="24" t="s">
        <v>451</v>
      </c>
      <c r="C272" s="11"/>
      <c r="D272" s="11"/>
      <c r="E272" s="11">
        <f>('[1]Detalle de Ejecucion Junio 23'!E348)</f>
        <v>3279290.08</v>
      </c>
      <c r="F272" s="2"/>
    </row>
    <row r="273" spans="1:6" ht="14.25" x14ac:dyDescent="0.2">
      <c r="A273" s="10" t="s">
        <v>452</v>
      </c>
      <c r="B273" s="10" t="s">
        <v>453</v>
      </c>
      <c r="C273" s="11">
        <v>1500000000</v>
      </c>
      <c r="D273" s="11">
        <v>1500000000</v>
      </c>
      <c r="E273" s="11">
        <f>('[1]Detalle de Ejecucion Mayo 23'!E316)</f>
        <v>0</v>
      </c>
      <c r="F273" s="2"/>
    </row>
    <row r="274" spans="1:6" ht="14.25" x14ac:dyDescent="0.2">
      <c r="A274" s="8" t="s">
        <v>454</v>
      </c>
      <c r="B274" s="8" t="s">
        <v>455</v>
      </c>
      <c r="C274" s="9">
        <v>115790800</v>
      </c>
      <c r="D274" s="9">
        <v>115790800</v>
      </c>
      <c r="E274" s="9">
        <f>SUM(E275+E294+E305+E303+E313+E291+E283)</f>
        <v>3377648.61</v>
      </c>
      <c r="F274" s="2"/>
    </row>
    <row r="275" spans="1:6" ht="14.25" x14ac:dyDescent="0.2">
      <c r="A275" s="10" t="s">
        <v>456</v>
      </c>
      <c r="B275" s="10" t="s">
        <v>457</v>
      </c>
      <c r="C275" s="11">
        <v>39000000</v>
      </c>
      <c r="D275" s="11">
        <v>39000000</v>
      </c>
      <c r="E275" s="11">
        <f>('[1]Detalle de Ejecucion Junio 23'!E361)</f>
        <v>0</v>
      </c>
      <c r="F275" s="2"/>
    </row>
    <row r="276" spans="1:6" ht="14.25" hidden="1" x14ac:dyDescent="0.2">
      <c r="A276" s="10" t="s">
        <v>458</v>
      </c>
      <c r="B276" s="10" t="s">
        <v>459</v>
      </c>
      <c r="C276" s="11"/>
      <c r="D276" s="11"/>
      <c r="E276" s="17"/>
      <c r="F276" s="2"/>
    </row>
    <row r="277" spans="1:6" ht="14.25" hidden="1" x14ac:dyDescent="0.2">
      <c r="A277" s="10" t="s">
        <v>460</v>
      </c>
      <c r="B277" s="10" t="s">
        <v>461</v>
      </c>
      <c r="C277" s="11"/>
      <c r="D277" s="11"/>
      <c r="E277" s="17"/>
      <c r="F277" s="2"/>
    </row>
    <row r="278" spans="1:6" ht="14.25" hidden="1" x14ac:dyDescent="0.2">
      <c r="A278" s="10" t="s">
        <v>462</v>
      </c>
      <c r="B278" s="10" t="s">
        <v>463</v>
      </c>
      <c r="C278" s="11"/>
      <c r="D278" s="11"/>
      <c r="E278" s="17">
        <v>1973180.16</v>
      </c>
      <c r="F278" s="2"/>
    </row>
    <row r="279" spans="1:6" ht="14.25" hidden="1" x14ac:dyDescent="0.2">
      <c r="A279" s="10"/>
      <c r="B279" s="10"/>
      <c r="C279" s="11"/>
      <c r="D279" s="11"/>
      <c r="E279" s="17"/>
      <c r="F279" s="2"/>
    </row>
    <row r="280" spans="1:6" ht="14.25" hidden="1" x14ac:dyDescent="0.2">
      <c r="A280" s="10" t="s">
        <v>464</v>
      </c>
      <c r="B280" s="10" t="s">
        <v>465</v>
      </c>
      <c r="C280" s="11"/>
      <c r="D280" s="11"/>
      <c r="E280" s="17"/>
      <c r="F280" s="2"/>
    </row>
    <row r="281" spans="1:6" ht="14.25" hidden="1" x14ac:dyDescent="0.2">
      <c r="A281" s="10" t="s">
        <v>466</v>
      </c>
      <c r="B281" s="10" t="s">
        <v>467</v>
      </c>
      <c r="C281" s="11"/>
      <c r="D281" s="11"/>
      <c r="E281" s="17"/>
      <c r="F281" s="2"/>
    </row>
    <row r="282" spans="1:6" ht="14.25" hidden="1" x14ac:dyDescent="0.2">
      <c r="A282" s="10"/>
      <c r="B282" s="10"/>
      <c r="C282" s="11"/>
      <c r="D282" s="11"/>
      <c r="E282" s="17"/>
      <c r="F282" s="2"/>
    </row>
    <row r="283" spans="1:6" ht="14.25" x14ac:dyDescent="0.2">
      <c r="A283" s="10" t="s">
        <v>468</v>
      </c>
      <c r="B283" s="10" t="s">
        <v>469</v>
      </c>
      <c r="C283" s="11">
        <v>3300000</v>
      </c>
      <c r="D283" s="11">
        <v>3300000</v>
      </c>
      <c r="E283" s="11">
        <f>('[1]Detalle de Ejecucion Junio 23'!E368)</f>
        <v>0</v>
      </c>
      <c r="F283" s="2"/>
    </row>
    <row r="284" spans="1:6" ht="14.25" hidden="1" x14ac:dyDescent="0.2">
      <c r="A284" s="10" t="s">
        <v>470</v>
      </c>
      <c r="B284" s="10" t="s">
        <v>471</v>
      </c>
      <c r="C284" s="11"/>
      <c r="D284" s="11"/>
      <c r="E284" s="17"/>
      <c r="F284" s="2"/>
    </row>
    <row r="285" spans="1:6" ht="14.25" hidden="1" x14ac:dyDescent="0.2">
      <c r="A285" s="10" t="s">
        <v>472</v>
      </c>
      <c r="B285" s="10" t="s">
        <v>473</v>
      </c>
      <c r="C285" s="11"/>
      <c r="D285" s="11"/>
      <c r="E285" s="17"/>
      <c r="F285" s="2"/>
    </row>
    <row r="286" spans="1:6" ht="14.25" hidden="1" x14ac:dyDescent="0.2">
      <c r="A286" s="10" t="s">
        <v>474</v>
      </c>
      <c r="B286" s="10" t="s">
        <v>475</v>
      </c>
      <c r="C286" s="11"/>
      <c r="D286" s="11"/>
      <c r="E286" s="17"/>
      <c r="F286" s="2"/>
    </row>
    <row r="287" spans="1:6" ht="14.25" hidden="1" x14ac:dyDescent="0.2">
      <c r="A287" s="10"/>
      <c r="B287" s="10"/>
      <c r="C287" s="11"/>
      <c r="D287" s="11"/>
      <c r="E287" s="17"/>
      <c r="F287" s="2"/>
    </row>
    <row r="288" spans="1:6" ht="14.25" hidden="1" x14ac:dyDescent="0.2">
      <c r="A288" s="10" t="s">
        <v>476</v>
      </c>
      <c r="B288" s="10" t="s">
        <v>477</v>
      </c>
      <c r="C288" s="11">
        <v>0</v>
      </c>
      <c r="D288" s="11">
        <v>0</v>
      </c>
      <c r="E288" s="11">
        <f t="shared" ref="E288" si="1">SUM(E289)</f>
        <v>0</v>
      </c>
      <c r="F288" s="2"/>
    </row>
    <row r="289" spans="1:6" ht="14.25" hidden="1" x14ac:dyDescent="0.2">
      <c r="A289" s="10" t="s">
        <v>478</v>
      </c>
      <c r="B289" s="10" t="s">
        <v>479</v>
      </c>
      <c r="C289" s="11"/>
      <c r="D289" s="11"/>
      <c r="E289" s="17"/>
      <c r="F289" s="2"/>
    </row>
    <row r="290" spans="1:6" ht="14.25" hidden="1" x14ac:dyDescent="0.2">
      <c r="A290" s="10"/>
      <c r="B290" s="10"/>
      <c r="C290" s="11"/>
      <c r="D290" s="11"/>
      <c r="E290" s="17"/>
      <c r="F290" s="2"/>
    </row>
    <row r="291" spans="1:6" ht="14.25" x14ac:dyDescent="0.2">
      <c r="A291" s="10" t="s">
        <v>480</v>
      </c>
      <c r="B291" s="10" t="s">
        <v>481</v>
      </c>
      <c r="C291" s="11">
        <v>41000000</v>
      </c>
      <c r="D291" s="11">
        <v>41000000</v>
      </c>
      <c r="E291" s="11">
        <f>('[1]Detalle de Ejecucion Mayo 23'!E338)</f>
        <v>0</v>
      </c>
      <c r="F291" s="2"/>
    </row>
    <row r="292" spans="1:6" ht="14.25" hidden="1" x14ac:dyDescent="0.2">
      <c r="A292" s="10" t="s">
        <v>482</v>
      </c>
      <c r="B292" s="10" t="s">
        <v>483</v>
      </c>
      <c r="C292" s="11"/>
      <c r="D292" s="11"/>
      <c r="E292" s="17"/>
      <c r="F292" s="2"/>
    </row>
    <row r="293" spans="1:6" ht="14.25" hidden="1" x14ac:dyDescent="0.2">
      <c r="A293" s="10"/>
      <c r="B293" s="10"/>
      <c r="C293" s="11"/>
      <c r="D293" s="11"/>
      <c r="E293" s="17"/>
      <c r="F293" s="2"/>
    </row>
    <row r="294" spans="1:6" ht="14.25" x14ac:dyDescent="0.2">
      <c r="A294" s="10" t="s">
        <v>484</v>
      </c>
      <c r="B294" s="10" t="s">
        <v>485</v>
      </c>
      <c r="C294" s="11">
        <v>20490800</v>
      </c>
      <c r="D294" s="11">
        <v>20490800</v>
      </c>
      <c r="E294" s="11">
        <f>('[1]Detalle de Ejecucion Junio 23'!E372)</f>
        <v>0</v>
      </c>
      <c r="F294" s="2"/>
    </row>
    <row r="295" spans="1:6" ht="14.25" hidden="1" x14ac:dyDescent="0.2">
      <c r="A295" s="10" t="s">
        <v>486</v>
      </c>
      <c r="B295" s="10" t="s">
        <v>487</v>
      </c>
      <c r="C295" s="11"/>
      <c r="D295" s="11"/>
      <c r="E295" s="17"/>
      <c r="F295" s="2"/>
    </row>
    <row r="296" spans="1:6" ht="14.25" hidden="1" x14ac:dyDescent="0.2">
      <c r="A296" s="10" t="s">
        <v>488</v>
      </c>
      <c r="B296" s="10" t="s">
        <v>489</v>
      </c>
      <c r="C296" s="11"/>
      <c r="D296" s="11"/>
      <c r="E296" s="17"/>
      <c r="F296" s="2"/>
    </row>
    <row r="297" spans="1:6" ht="14.25" hidden="1" x14ac:dyDescent="0.2">
      <c r="A297" s="10" t="s">
        <v>490</v>
      </c>
      <c r="B297" s="10" t="s">
        <v>491</v>
      </c>
      <c r="C297" s="11"/>
      <c r="D297" s="11"/>
      <c r="E297" s="17"/>
      <c r="F297" s="2"/>
    </row>
    <row r="298" spans="1:6" ht="14.25" hidden="1" x14ac:dyDescent="0.2">
      <c r="A298" s="10" t="s">
        <v>492</v>
      </c>
      <c r="B298" s="10" t="s">
        <v>493</v>
      </c>
      <c r="C298" s="11"/>
      <c r="D298" s="11"/>
      <c r="E298" s="17"/>
      <c r="F298" s="2"/>
    </row>
    <row r="299" spans="1:6" ht="14.25" hidden="1" x14ac:dyDescent="0.2">
      <c r="A299" s="10" t="s">
        <v>494</v>
      </c>
      <c r="B299" s="10" t="s">
        <v>495</v>
      </c>
      <c r="C299" s="11"/>
      <c r="D299" s="11"/>
      <c r="E299" s="17"/>
      <c r="F299" s="2"/>
    </row>
    <row r="300" spans="1:6" ht="14.25" hidden="1" x14ac:dyDescent="0.2">
      <c r="A300" s="10" t="s">
        <v>496</v>
      </c>
      <c r="B300" s="10" t="s">
        <v>497</v>
      </c>
      <c r="C300" s="11"/>
      <c r="D300" s="11"/>
      <c r="E300" s="17"/>
      <c r="F300" s="2"/>
    </row>
    <row r="301" spans="1:6" ht="14.25" hidden="1" x14ac:dyDescent="0.2">
      <c r="A301" s="10"/>
      <c r="B301" s="10"/>
      <c r="C301" s="11"/>
      <c r="D301" s="11"/>
      <c r="E301" s="17"/>
      <c r="F301" s="2"/>
    </row>
    <row r="302" spans="1:6" ht="14.25" hidden="1" x14ac:dyDescent="0.2">
      <c r="A302" s="10" t="s">
        <v>498</v>
      </c>
      <c r="B302" s="10" t="s">
        <v>499</v>
      </c>
      <c r="C302" s="11">
        <v>0</v>
      </c>
      <c r="D302" s="11">
        <v>0</v>
      </c>
      <c r="E302" s="11">
        <f t="shared" ref="E302" si="2">SUM(E303)</f>
        <v>0</v>
      </c>
      <c r="F302" s="2"/>
    </row>
    <row r="303" spans="1:6" ht="10.5" customHeight="1" x14ac:dyDescent="0.2">
      <c r="A303" s="10" t="s">
        <v>498</v>
      </c>
      <c r="B303" s="10" t="s">
        <v>500</v>
      </c>
      <c r="C303" s="11">
        <v>2000000</v>
      </c>
      <c r="D303" s="11">
        <v>2000000</v>
      </c>
      <c r="E303" s="17">
        <f>('[1]Detalle de Ejecucion Junio 23'!E384)</f>
        <v>0</v>
      </c>
      <c r="F303" s="2"/>
    </row>
    <row r="304" spans="1:6" ht="14.25" hidden="1" x14ac:dyDescent="0.2">
      <c r="A304" s="10"/>
      <c r="B304" s="10"/>
      <c r="C304" s="11"/>
      <c r="D304" s="11"/>
      <c r="E304" s="17"/>
      <c r="F304" s="2"/>
    </row>
    <row r="305" spans="1:6" ht="14.25" x14ac:dyDescent="0.2">
      <c r="A305" s="10" t="s">
        <v>501</v>
      </c>
      <c r="B305" s="10" t="s">
        <v>502</v>
      </c>
      <c r="C305" s="11">
        <v>10000000</v>
      </c>
      <c r="D305" s="11">
        <v>10000000</v>
      </c>
      <c r="E305" s="11">
        <f>('[1]Detalle de Ejecucion Junio 23'!E387)</f>
        <v>1894604.46</v>
      </c>
      <c r="F305" s="2"/>
    </row>
    <row r="306" spans="1:6" ht="14.25" hidden="1" x14ac:dyDescent="0.2">
      <c r="A306" s="10" t="s">
        <v>503</v>
      </c>
      <c r="B306" s="10" t="s">
        <v>504</v>
      </c>
      <c r="C306" s="11"/>
      <c r="D306" s="11"/>
      <c r="E306" s="17"/>
      <c r="F306" s="2"/>
    </row>
    <row r="307" spans="1:6" ht="15" hidden="1" x14ac:dyDescent="0.25">
      <c r="A307" s="10"/>
      <c r="B307" s="14" t="s">
        <v>505</v>
      </c>
      <c r="C307" s="11"/>
      <c r="D307" s="11"/>
      <c r="E307" s="17">
        <v>470187.31</v>
      </c>
      <c r="F307" s="2"/>
    </row>
    <row r="308" spans="1:6" ht="14.25" hidden="1" x14ac:dyDescent="0.2">
      <c r="A308" s="10" t="s">
        <v>506</v>
      </c>
      <c r="B308" s="10" t="s">
        <v>507</v>
      </c>
      <c r="C308" s="11"/>
      <c r="D308" s="11"/>
      <c r="E308" s="17"/>
      <c r="F308" s="2"/>
    </row>
    <row r="309" spans="1:6" ht="14.25" hidden="1" x14ac:dyDescent="0.2">
      <c r="A309" s="13"/>
      <c r="B309" s="13"/>
      <c r="C309" s="11"/>
      <c r="D309" s="11"/>
      <c r="E309" s="13"/>
      <c r="F309" s="2"/>
    </row>
    <row r="310" spans="1:6" ht="14.25" hidden="1" x14ac:dyDescent="0.2">
      <c r="A310" s="10" t="s">
        <v>508</v>
      </c>
      <c r="B310" s="10" t="s">
        <v>509</v>
      </c>
      <c r="C310" s="11">
        <v>0</v>
      </c>
      <c r="D310" s="11">
        <v>0</v>
      </c>
      <c r="E310" s="11">
        <f t="shared" ref="E310" si="3">SUM(E311:E312)</f>
        <v>0</v>
      </c>
      <c r="F310" s="2"/>
    </row>
    <row r="311" spans="1:6" ht="14.25" hidden="1" x14ac:dyDescent="0.2">
      <c r="A311" s="10" t="s">
        <v>510</v>
      </c>
      <c r="B311" s="10" t="s">
        <v>511</v>
      </c>
      <c r="C311" s="11"/>
      <c r="D311" s="11"/>
      <c r="E311" s="17"/>
      <c r="F311" s="2"/>
    </row>
    <row r="312" spans="1:6" ht="14.25" hidden="1" x14ac:dyDescent="0.2">
      <c r="A312" s="13"/>
      <c r="B312" s="13"/>
      <c r="C312" s="11"/>
      <c r="D312" s="11"/>
      <c r="E312" s="13"/>
      <c r="F312" s="2"/>
    </row>
    <row r="313" spans="1:6" ht="14.25" x14ac:dyDescent="0.2">
      <c r="A313" s="10" t="s">
        <v>508</v>
      </c>
      <c r="B313" s="10" t="s">
        <v>512</v>
      </c>
      <c r="C313" s="11"/>
      <c r="E313" s="11">
        <f>('[1]Detalle de Ejecucion Junio 23'!E391)</f>
        <v>1483044.15</v>
      </c>
      <c r="F313" s="2"/>
    </row>
    <row r="314" spans="1:6" ht="14.25" x14ac:dyDescent="0.2">
      <c r="A314" s="8" t="s">
        <v>513</v>
      </c>
      <c r="B314" s="8" t="s">
        <v>514</v>
      </c>
      <c r="C314" s="9">
        <v>105000000</v>
      </c>
      <c r="D314" s="9">
        <v>105000000</v>
      </c>
      <c r="E314" s="9">
        <f>('[1]Detalle de Ejecucion Junio 23'!E394)</f>
        <v>2484519.5999999996</v>
      </c>
      <c r="F314" s="2"/>
    </row>
    <row r="315" spans="1:6" ht="14.25" hidden="1" x14ac:dyDescent="0.2">
      <c r="A315" s="24" t="s">
        <v>515</v>
      </c>
      <c r="B315" s="24" t="s">
        <v>516</v>
      </c>
      <c r="C315" s="24"/>
      <c r="D315" s="24"/>
      <c r="E315" s="25"/>
      <c r="F315" s="2"/>
    </row>
    <row r="316" spans="1:6" ht="14.25" hidden="1" x14ac:dyDescent="0.2">
      <c r="A316" s="24"/>
      <c r="B316" s="26" t="s">
        <v>517</v>
      </c>
      <c r="C316" s="26"/>
      <c r="D316" s="26"/>
      <c r="E316" s="25">
        <v>621028.79</v>
      </c>
      <c r="F316" s="2"/>
    </row>
    <row r="317" spans="1:6" ht="14.25" hidden="1" x14ac:dyDescent="0.2">
      <c r="A317" s="10" t="s">
        <v>518</v>
      </c>
      <c r="B317" s="10" t="s">
        <v>519</v>
      </c>
      <c r="C317" s="11">
        <v>5000000</v>
      </c>
      <c r="D317" s="11">
        <v>5000000</v>
      </c>
      <c r="E317" s="25"/>
      <c r="F317" s="2"/>
    </row>
    <row r="318" spans="1:6" ht="14.25" hidden="1" x14ac:dyDescent="0.2">
      <c r="A318" s="27"/>
      <c r="B318" s="26" t="s">
        <v>520</v>
      </c>
      <c r="C318" s="26"/>
      <c r="D318" s="26"/>
      <c r="E318" s="25">
        <v>1796753.96</v>
      </c>
      <c r="F318" s="2"/>
    </row>
    <row r="319" spans="1:6" ht="14.25" hidden="1" x14ac:dyDescent="0.2">
      <c r="A319" s="27"/>
      <c r="B319" s="26" t="s">
        <v>521</v>
      </c>
      <c r="C319" s="26"/>
      <c r="D319" s="26"/>
      <c r="E319" s="25">
        <v>1735520.21</v>
      </c>
      <c r="F319" s="2"/>
    </row>
    <row r="320" spans="1:6" ht="14.25" x14ac:dyDescent="0.2">
      <c r="A320" s="27"/>
      <c r="C320" s="28"/>
      <c r="D320" s="27"/>
      <c r="E320" s="25"/>
      <c r="F320" s="2"/>
    </row>
    <row r="321" spans="1:6" ht="14.25" x14ac:dyDescent="0.2">
      <c r="A321" s="27"/>
      <c r="C321" s="28"/>
      <c r="D321" s="27"/>
      <c r="E321" s="25"/>
      <c r="F321" s="2"/>
    </row>
    <row r="322" spans="1:6" ht="15" x14ac:dyDescent="0.25">
      <c r="A322" s="27"/>
      <c r="B322" s="29"/>
      <c r="C322" s="29"/>
      <c r="D322" s="30"/>
      <c r="E322" s="30"/>
      <c r="F322" s="30"/>
    </row>
    <row r="323" spans="1:6" x14ac:dyDescent="0.2">
      <c r="A323" s="27"/>
      <c r="B323" s="31" t="s">
        <v>522</v>
      </c>
      <c r="C323" s="32"/>
      <c r="D323" s="31" t="s">
        <v>40</v>
      </c>
      <c r="E323" s="106"/>
      <c r="F323" s="106"/>
    </row>
    <row r="324" spans="1:6" ht="15" x14ac:dyDescent="0.25">
      <c r="B324" s="33" t="s">
        <v>523</v>
      </c>
      <c r="C324" s="34"/>
      <c r="D324" s="35" t="s">
        <v>524</v>
      </c>
      <c r="E324" s="36"/>
    </row>
    <row r="325" spans="1:6" x14ac:dyDescent="0.2">
      <c r="B325" s="29"/>
      <c r="C325" s="29"/>
      <c r="D325" s="37"/>
      <c r="E325" s="37"/>
      <c r="F325" s="37"/>
    </row>
    <row r="326" spans="1:6" x14ac:dyDescent="0.2">
      <c r="D326" s="37"/>
      <c r="E326" s="37"/>
      <c r="F326" s="37"/>
    </row>
    <row r="327" spans="1:6" x14ac:dyDescent="0.2">
      <c r="B327" s="102" t="s">
        <v>68</v>
      </c>
      <c r="C327" s="102"/>
      <c r="D327" s="102"/>
      <c r="E327" s="102"/>
    </row>
    <row r="328" spans="1:6" x14ac:dyDescent="0.2">
      <c r="B328" s="102" t="s">
        <v>69</v>
      </c>
      <c r="C328" s="102"/>
      <c r="D328" s="102"/>
      <c r="E328" s="102"/>
    </row>
  </sheetData>
  <mergeCells count="8">
    <mergeCell ref="B327:E327"/>
    <mergeCell ref="B328:E328"/>
    <mergeCell ref="A1:E6"/>
    <mergeCell ref="A7:E7"/>
    <mergeCell ref="A8:E8"/>
    <mergeCell ref="A9:E9"/>
    <mergeCell ref="A10:E10"/>
    <mergeCell ref="E323:F323"/>
  </mergeCells>
  <printOptions horizontalCentered="1" verticalCentered="1"/>
  <pageMargins left="3.937007874015748E-2" right="3.937007874015748E-2" top="0" bottom="0" header="0.11811023622047245" footer="0.31496062992125984"/>
  <pageSetup scale="9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4"/>
  <sheetViews>
    <sheetView showGridLines="0" tabSelected="1" view="pageLayout" topLeftCell="B1" zoomScaleNormal="80" workbookViewId="0">
      <selection activeCell="H60" sqref="H60"/>
    </sheetView>
  </sheetViews>
  <sheetFormatPr baseColWidth="10" defaultColWidth="9.140625" defaultRowHeight="11.25" x14ac:dyDescent="0.2"/>
  <cols>
    <col min="1" max="1" width="39.42578125" style="41" customWidth="1"/>
    <col min="2" max="2" width="23.7109375" style="41" customWidth="1"/>
    <col min="3" max="3" width="19.140625" style="41" customWidth="1"/>
    <col min="4" max="4" width="21.7109375" style="41" customWidth="1"/>
    <col min="5" max="5" width="23" style="41" customWidth="1"/>
    <col min="6" max="6" width="21.140625" style="41" customWidth="1"/>
    <col min="7" max="7" width="21.5703125" style="41" customWidth="1"/>
    <col min="8" max="8" width="20.140625" style="41" customWidth="1"/>
    <col min="9" max="9" width="23.7109375" style="41" customWidth="1"/>
    <col min="10" max="10" width="16.7109375" style="41" bestFit="1" customWidth="1"/>
    <col min="11" max="11" width="27.85546875" style="41" customWidth="1"/>
    <col min="12" max="12" width="9.140625" style="41"/>
    <col min="13" max="13" width="21.7109375" style="41" bestFit="1" customWidth="1"/>
    <col min="14" max="16384" width="9.140625" style="41"/>
  </cols>
  <sheetData>
    <row r="1" spans="1:13" x14ac:dyDescent="0.2">
      <c r="A1" s="38"/>
      <c r="B1" s="39"/>
      <c r="C1" s="39"/>
      <c r="D1" s="39"/>
      <c r="E1" s="39"/>
      <c r="F1" s="39"/>
      <c r="G1" s="39"/>
      <c r="H1" s="39"/>
      <c r="I1" s="40"/>
    </row>
    <row r="2" spans="1:13" x14ac:dyDescent="0.2">
      <c r="A2" s="42" t="s">
        <v>0</v>
      </c>
      <c r="I2" s="43"/>
    </row>
    <row r="3" spans="1:13" x14ac:dyDescent="0.2">
      <c r="A3" s="42"/>
      <c r="I3" s="43"/>
    </row>
    <row r="4" spans="1:13" x14ac:dyDescent="0.2">
      <c r="A4" s="42"/>
      <c r="I4" s="43"/>
    </row>
    <row r="5" spans="1:13" ht="18" customHeight="1" x14ac:dyDescent="0.2">
      <c r="A5" s="109" t="s">
        <v>45</v>
      </c>
      <c r="B5" s="110"/>
      <c r="C5" s="110"/>
      <c r="D5" s="110"/>
      <c r="E5" s="110"/>
      <c r="F5" s="110"/>
      <c r="G5" s="110"/>
      <c r="H5" s="110"/>
      <c r="I5" s="111"/>
    </row>
    <row r="6" spans="1:13" x14ac:dyDescent="0.2">
      <c r="A6" s="112" t="s">
        <v>42</v>
      </c>
      <c r="B6" s="113"/>
      <c r="C6" s="113"/>
      <c r="D6" s="113"/>
      <c r="E6" s="113"/>
      <c r="F6" s="113"/>
      <c r="G6" s="113"/>
      <c r="H6" s="113"/>
      <c r="I6" s="114"/>
    </row>
    <row r="7" spans="1:13" x14ac:dyDescent="0.2">
      <c r="A7" s="112" t="s">
        <v>50</v>
      </c>
      <c r="B7" s="113"/>
      <c r="C7" s="113"/>
      <c r="D7" s="113"/>
      <c r="E7" s="113"/>
      <c r="F7" s="113"/>
      <c r="G7" s="113"/>
      <c r="H7" s="113"/>
      <c r="I7" s="114"/>
    </row>
    <row r="8" spans="1:13" ht="15.75" customHeight="1" thickBot="1" x14ac:dyDescent="0.25">
      <c r="A8" s="44"/>
      <c r="B8" s="45"/>
      <c r="C8" s="45"/>
      <c r="D8" s="45"/>
      <c r="E8" s="45"/>
      <c r="F8" s="45"/>
      <c r="G8" s="45"/>
      <c r="H8" s="45"/>
      <c r="I8" s="46"/>
    </row>
    <row r="9" spans="1:13" ht="12" thickBot="1" x14ac:dyDescent="0.25">
      <c r="A9" s="47" t="s">
        <v>1</v>
      </c>
      <c r="B9" s="48" t="s">
        <v>47</v>
      </c>
      <c r="C9" s="47" t="s">
        <v>2</v>
      </c>
      <c r="D9" s="48" t="s">
        <v>3</v>
      </c>
      <c r="E9" s="47" t="s">
        <v>4</v>
      </c>
      <c r="F9" s="48" t="s">
        <v>5</v>
      </c>
      <c r="G9" s="47" t="s">
        <v>6</v>
      </c>
      <c r="H9" s="48" t="s">
        <v>7</v>
      </c>
      <c r="I9" s="47" t="s">
        <v>18</v>
      </c>
    </row>
    <row r="10" spans="1:13" ht="15.75" customHeight="1" x14ac:dyDescent="0.2">
      <c r="A10" s="49" t="s">
        <v>49</v>
      </c>
      <c r="B10" s="50"/>
      <c r="C10" s="51"/>
      <c r="D10" s="52"/>
      <c r="E10" s="51"/>
      <c r="F10" s="52"/>
      <c r="G10" s="51"/>
      <c r="H10" s="52"/>
      <c r="I10" s="53"/>
    </row>
    <row r="11" spans="1:13" ht="20.100000000000001" customHeight="1" x14ac:dyDescent="0.2">
      <c r="A11" s="54" t="s">
        <v>8</v>
      </c>
      <c r="B11" s="55">
        <f>B12+B13</f>
        <v>2615000000</v>
      </c>
      <c r="C11" s="56">
        <f t="shared" ref="C11:H11" si="0">C12+C13</f>
        <v>6642866.4400000004</v>
      </c>
      <c r="D11" s="55">
        <f t="shared" si="0"/>
        <v>9864896.1199999992</v>
      </c>
      <c r="E11" s="56">
        <f t="shared" si="0"/>
        <v>8924761.0099999998</v>
      </c>
      <c r="F11" s="55">
        <f t="shared" si="0"/>
        <v>5854319.2599999998</v>
      </c>
      <c r="G11" s="56">
        <f t="shared" si="0"/>
        <v>1104902894.97</v>
      </c>
      <c r="H11" s="55">
        <f t="shared" si="0"/>
        <v>18480804.620000001</v>
      </c>
      <c r="I11" s="56">
        <f>SUM(C11:H11)</f>
        <v>1154670542.4199998</v>
      </c>
      <c r="K11" s="57"/>
    </row>
    <row r="12" spans="1:13" ht="18" customHeight="1" x14ac:dyDescent="0.2">
      <c r="A12" s="58" t="s">
        <v>59</v>
      </c>
      <c r="B12" s="50">
        <v>2600000000</v>
      </c>
      <c r="C12" s="53">
        <v>0</v>
      </c>
      <c r="D12" s="50">
        <v>0</v>
      </c>
      <c r="E12" s="53">
        <v>0</v>
      </c>
      <c r="F12" s="50">
        <v>0</v>
      </c>
      <c r="G12" s="53">
        <v>1098621522.99</v>
      </c>
      <c r="H12" s="50">
        <v>0</v>
      </c>
      <c r="I12" s="53">
        <f>SUM(C12:H12)</f>
        <v>1098621522.99</v>
      </c>
      <c r="K12" s="59"/>
    </row>
    <row r="13" spans="1:13" ht="18" customHeight="1" x14ac:dyDescent="0.2">
      <c r="A13" s="58" t="s">
        <v>9</v>
      </c>
      <c r="B13" s="50">
        <v>15000000</v>
      </c>
      <c r="C13" s="53">
        <v>6642866.4400000004</v>
      </c>
      <c r="D13" s="50">
        <v>9864896.1199999992</v>
      </c>
      <c r="E13" s="53">
        <v>8924761.0099999998</v>
      </c>
      <c r="F13" s="50">
        <v>5854319.2599999998</v>
      </c>
      <c r="G13" s="53">
        <v>6281371.9800000004</v>
      </c>
      <c r="H13" s="50">
        <v>18480804.620000001</v>
      </c>
      <c r="I13" s="53">
        <f>SUM(C13:H13)</f>
        <v>56049019.430000007</v>
      </c>
      <c r="K13" s="59"/>
    </row>
    <row r="14" spans="1:13" ht="20.100000000000001" customHeight="1" x14ac:dyDescent="0.2">
      <c r="A14" s="54" t="s">
        <v>10</v>
      </c>
      <c r="B14" s="55">
        <f>B15</f>
        <v>362000000</v>
      </c>
      <c r="C14" s="56">
        <f t="shared" ref="C14:G14" si="1">C15</f>
        <v>248264.02</v>
      </c>
      <c r="D14" s="55">
        <f t="shared" si="1"/>
        <v>82841.81</v>
      </c>
      <c r="E14" s="56">
        <f t="shared" si="1"/>
        <v>481220.26</v>
      </c>
      <c r="F14" s="55">
        <f t="shared" si="1"/>
        <v>154041.04999999999</v>
      </c>
      <c r="G14" s="56">
        <f t="shared" si="1"/>
        <v>144015.34</v>
      </c>
      <c r="H14" s="55">
        <f>H15</f>
        <v>455250.33</v>
      </c>
      <c r="I14" s="56">
        <f>I15</f>
        <v>1565632.81</v>
      </c>
      <c r="K14" s="57"/>
    </row>
    <row r="15" spans="1:13" ht="18" customHeight="1" thickBot="1" x14ac:dyDescent="0.25">
      <c r="A15" s="58" t="s">
        <v>60</v>
      </c>
      <c r="B15" s="50">
        <v>362000000</v>
      </c>
      <c r="C15" s="53">
        <v>248264.02</v>
      </c>
      <c r="D15" s="50">
        <v>82841.81</v>
      </c>
      <c r="E15" s="53">
        <v>481220.26</v>
      </c>
      <c r="F15" s="50">
        <v>154041.04999999999</v>
      </c>
      <c r="G15" s="53">
        <v>144015.34</v>
      </c>
      <c r="H15" s="50">
        <v>455250.33</v>
      </c>
      <c r="I15" s="53">
        <f>SUM(C15:H15)</f>
        <v>1565632.81</v>
      </c>
      <c r="K15" s="59"/>
    </row>
    <row r="16" spans="1:13" ht="24.95" customHeight="1" thickBot="1" x14ac:dyDescent="0.25">
      <c r="A16" s="60" t="s">
        <v>62</v>
      </c>
      <c r="B16" s="61">
        <f>B11+B14</f>
        <v>2977000000</v>
      </c>
      <c r="C16" s="62">
        <f t="shared" ref="C16:H16" si="2">C11+C14</f>
        <v>6891130.46</v>
      </c>
      <c r="D16" s="61">
        <f t="shared" si="2"/>
        <v>9947737.9299999997</v>
      </c>
      <c r="E16" s="62">
        <f t="shared" si="2"/>
        <v>9405981.2699999996</v>
      </c>
      <c r="F16" s="61">
        <f t="shared" si="2"/>
        <v>6008360.3099999996</v>
      </c>
      <c r="G16" s="62">
        <f t="shared" si="2"/>
        <v>1105046910.3099999</v>
      </c>
      <c r="H16" s="61">
        <f t="shared" si="2"/>
        <v>18936054.949999999</v>
      </c>
      <c r="I16" s="62">
        <f>I11+I14</f>
        <v>1156236175.2299998</v>
      </c>
      <c r="K16" s="57"/>
      <c r="M16" s="59"/>
    </row>
    <row r="17" spans="1:13" ht="9" customHeight="1" thickBot="1" x14ac:dyDescent="0.25">
      <c r="A17" s="63"/>
      <c r="B17" s="64"/>
      <c r="C17" s="65"/>
      <c r="D17" s="66"/>
      <c r="E17" s="65"/>
      <c r="F17" s="66"/>
      <c r="G17" s="65"/>
      <c r="H17" s="66"/>
      <c r="I17" s="67"/>
      <c r="K17" s="59"/>
      <c r="M17" s="59"/>
    </row>
    <row r="18" spans="1:13" s="72" customFormat="1" ht="19.5" customHeight="1" thickBot="1" x14ac:dyDescent="0.25">
      <c r="A18" s="68" t="s">
        <v>48</v>
      </c>
      <c r="B18" s="69">
        <f>(B60)</f>
        <v>2977000000</v>
      </c>
      <c r="C18" s="70">
        <f>C19+C25+C35+C44+C46+C49+C57</f>
        <v>21394911.369999997</v>
      </c>
      <c r="D18" s="69">
        <f>(D60)</f>
        <v>28759495.039999999</v>
      </c>
      <c r="E18" s="70">
        <f>(E60)</f>
        <v>1539042207.0999999</v>
      </c>
      <c r="F18" s="69">
        <f>(F60)</f>
        <v>28349747.230000004</v>
      </c>
      <c r="G18" s="70">
        <f>(G60)</f>
        <v>162088462.73900002</v>
      </c>
      <c r="H18" s="70">
        <f>(H60)</f>
        <v>37072996.329999998</v>
      </c>
      <c r="I18" s="71">
        <f>SUM(C18:H18)</f>
        <v>1816707819.809</v>
      </c>
      <c r="K18" s="57"/>
      <c r="M18" s="59"/>
    </row>
    <row r="19" spans="1:13" s="72" customFormat="1" ht="35.25" customHeight="1" x14ac:dyDescent="0.2">
      <c r="A19" s="73" t="s">
        <v>56</v>
      </c>
      <c r="B19" s="74">
        <f>SUM(B20:B24)</f>
        <v>419740600</v>
      </c>
      <c r="C19" s="75">
        <f t="shared" ref="C19:H19" si="3">SUM(C20:C24)</f>
        <v>11297157.119999999</v>
      </c>
      <c r="D19" s="74">
        <f t="shared" si="3"/>
        <v>11555103.35</v>
      </c>
      <c r="E19" s="75">
        <f t="shared" si="3"/>
        <v>20335114.829999998</v>
      </c>
      <c r="F19" s="74">
        <f t="shared" si="3"/>
        <v>12904543.800000001</v>
      </c>
      <c r="G19" s="75">
        <f t="shared" si="3"/>
        <v>11563956.719999999</v>
      </c>
      <c r="H19" s="74">
        <f t="shared" si="3"/>
        <v>20754828.809999999</v>
      </c>
      <c r="I19" s="75">
        <f>SUM(I20:I24)</f>
        <v>88410704.629999995</v>
      </c>
      <c r="K19" s="57"/>
      <c r="M19" s="59"/>
    </row>
    <row r="20" spans="1:13" ht="17.25" customHeight="1" x14ac:dyDescent="0.2">
      <c r="A20" s="58" t="s">
        <v>19</v>
      </c>
      <c r="B20" s="76">
        <v>253783334</v>
      </c>
      <c r="C20" s="77">
        <v>8169551.0099999998</v>
      </c>
      <c r="D20" s="76">
        <f>('[1]Detalle Ejecucion Febrero 23'!$E$12)</f>
        <v>7897600</v>
      </c>
      <c r="E20" s="77">
        <v>9582371.5500000007</v>
      </c>
      <c r="F20" s="76">
        <f>('[1]Formato Presentacion Abril '!$E$14)</f>
        <v>8064750.4400000004</v>
      </c>
      <c r="G20" s="77">
        <f>('[1]Formato Presentacion Mayo '!$E$14)</f>
        <v>8105305.2400000002</v>
      </c>
      <c r="H20" s="76">
        <f>('[1]Detalle de Ejecucion Junio 23'!$E$14)</f>
        <v>7725233.3300000001</v>
      </c>
      <c r="I20" s="77">
        <f>SUM(C20:H20)</f>
        <v>49544811.57</v>
      </c>
      <c r="K20" s="59"/>
      <c r="M20" s="59"/>
    </row>
    <row r="21" spans="1:13" ht="18" customHeight="1" x14ac:dyDescent="0.2">
      <c r="A21" s="58" t="s">
        <v>20</v>
      </c>
      <c r="B21" s="76">
        <v>35565600</v>
      </c>
      <c r="C21" s="77">
        <v>2063077.71</v>
      </c>
      <c r="D21" s="76">
        <f>('[1]Detalle Ejecucion Febrero 23'!$E$28)</f>
        <v>2354467.42</v>
      </c>
      <c r="E21" s="77">
        <v>9545248.2799999993</v>
      </c>
      <c r="F21" s="76">
        <f>('[1]Detalle Ejecucion Abril 23 '!$E$29)</f>
        <v>3212110.06</v>
      </c>
      <c r="G21" s="77">
        <f>('[1]Formato Presentacion Mayo '!$E$32)</f>
        <v>2047823.27</v>
      </c>
      <c r="H21" s="76">
        <f>('[1]Detalle de Ejecucion Junio 23'!$E$30)</f>
        <v>3064274.7</v>
      </c>
      <c r="I21" s="77">
        <f>SUM(C21:H21)</f>
        <v>22287001.439999998</v>
      </c>
      <c r="K21" s="59"/>
      <c r="M21" s="59"/>
    </row>
    <row r="22" spans="1:13" ht="18" customHeight="1" x14ac:dyDescent="0.2">
      <c r="A22" s="58" t="s">
        <v>57</v>
      </c>
      <c r="B22" s="76">
        <v>18400000</v>
      </c>
      <c r="C22" s="77">
        <v>0</v>
      </c>
      <c r="D22" s="76">
        <f>('[1]Detalle Ejecucion Febrero 23'!$E$52)</f>
        <v>0</v>
      </c>
      <c r="E22" s="77">
        <v>70000</v>
      </c>
      <c r="F22" s="76">
        <f>('[1]Detalle Ejecucion Abril 23 '!$E$63)</f>
        <v>9414.4</v>
      </c>
      <c r="G22" s="77">
        <f>('[1]Formato Presentacion Mayo '!$E$49)</f>
        <v>10515.2</v>
      </c>
      <c r="H22" s="76">
        <f>('[1]Detalle de Ejecucion Junio 23'!$E$57)</f>
        <v>55000</v>
      </c>
      <c r="I22" s="77">
        <f>SUM(C22:H22)</f>
        <v>144929.59999999998</v>
      </c>
      <c r="K22" s="59"/>
      <c r="M22" s="59"/>
    </row>
    <row r="23" spans="1:13" ht="18" customHeight="1" x14ac:dyDescent="0.2">
      <c r="A23" s="58" t="s">
        <v>21</v>
      </c>
      <c r="B23" s="76">
        <v>78991666</v>
      </c>
      <c r="C23" s="77">
        <v>10000</v>
      </c>
      <c r="D23" s="76">
        <f>('[1]Detalle Ejecucion Febrero 23'!$E$58)</f>
        <v>249792.34</v>
      </c>
      <c r="E23" s="77">
        <v>97062.76</v>
      </c>
      <c r="F23" s="76">
        <f>('[1]Detalle Ejecucion Abril 23 '!$F$70)</f>
        <v>529349.33000000007</v>
      </c>
      <c r="G23" s="77">
        <f>('[1]Formato Presentacion Mayo '!$E$55)</f>
        <v>305267.65000000002</v>
      </c>
      <c r="H23" s="76">
        <f>('[1]Detalle de Ejecucion Junio 23'!$E$63)</f>
        <v>8843148.0399999991</v>
      </c>
      <c r="I23" s="77">
        <f>SUM(C23:H23)</f>
        <v>10034620.119999999</v>
      </c>
      <c r="K23" s="59"/>
      <c r="M23" s="59"/>
    </row>
    <row r="24" spans="1:13" ht="18" customHeight="1" x14ac:dyDescent="0.2">
      <c r="A24" s="58" t="s">
        <v>58</v>
      </c>
      <c r="B24" s="76">
        <v>33000000</v>
      </c>
      <c r="C24" s="77">
        <v>1054528.3999999999</v>
      </c>
      <c r="D24" s="76">
        <f>('[1]Detalle Ejecucion Febrero 23'!$E$64)</f>
        <v>1053243.5900000001</v>
      </c>
      <c r="E24" s="77">
        <v>1040432.24</v>
      </c>
      <c r="F24" s="76">
        <f>('[1]Detalle Ejecucion Abril 23 '!$F$78)</f>
        <v>1088919.57</v>
      </c>
      <c r="G24" s="77">
        <f>('[1]Formato Presentacion Mayo '!$E$61)</f>
        <v>1095045.3600000001</v>
      </c>
      <c r="H24" s="76">
        <f>('[1]Detalle de Ejecucion Junio 23'!$E$72)</f>
        <v>1067172.74</v>
      </c>
      <c r="I24" s="77">
        <f>SUM(C24:H24)</f>
        <v>6399341.9000000013</v>
      </c>
      <c r="K24" s="59"/>
      <c r="M24" s="59"/>
    </row>
    <row r="25" spans="1:13" ht="22.5" customHeight="1" x14ac:dyDescent="0.2">
      <c r="A25" s="54" t="s">
        <v>11</v>
      </c>
      <c r="B25" s="55">
        <f>SUM(B26:B34)</f>
        <v>773444000</v>
      </c>
      <c r="C25" s="56">
        <f t="shared" ref="C25:H25" si="4">SUM(C26:C34)</f>
        <v>5989504.7799999993</v>
      </c>
      <c r="D25" s="55">
        <f t="shared" si="4"/>
        <v>6855689.5300000003</v>
      </c>
      <c r="E25" s="56">
        <f t="shared" si="4"/>
        <v>6155284.8900000006</v>
      </c>
      <c r="F25" s="55">
        <f t="shared" si="4"/>
        <v>4783932.82</v>
      </c>
      <c r="G25" s="56">
        <f t="shared" si="4"/>
        <v>125922608.029</v>
      </c>
      <c r="H25" s="56">
        <f t="shared" si="4"/>
        <v>6032507.959999999</v>
      </c>
      <c r="I25" s="56">
        <f>SUM(I26:I34)</f>
        <v>155739528.009</v>
      </c>
      <c r="K25" s="57"/>
      <c r="M25" s="59"/>
    </row>
    <row r="26" spans="1:13" ht="18" customHeight="1" x14ac:dyDescent="0.2">
      <c r="A26" s="58" t="s">
        <v>31</v>
      </c>
      <c r="B26" s="76">
        <v>16344000</v>
      </c>
      <c r="C26" s="77">
        <v>853249.23</v>
      </c>
      <c r="D26" s="76">
        <f>('[1]Detalle Ejecucion Febrero 23'!$E$72)</f>
        <v>277825.84999999998</v>
      </c>
      <c r="E26" s="77">
        <v>1044671.09</v>
      </c>
      <c r="F26" s="76">
        <f>('[1]Detalle Ejecucion Abril 23 '!$F$89)</f>
        <v>924120.09000000008</v>
      </c>
      <c r="G26" s="77">
        <f>('[1]Formato Presentacion Mayo '!$E$67)</f>
        <v>865027.91</v>
      </c>
      <c r="H26" s="76">
        <f>('[1]Detalle de Ejecucion Junio 23'!$E$77)</f>
        <v>749222.8</v>
      </c>
      <c r="I26" s="77">
        <f>SUM(C26:H26)</f>
        <v>4714116.97</v>
      </c>
      <c r="K26" s="59"/>
      <c r="M26" s="59"/>
    </row>
    <row r="27" spans="1:13" ht="15.75" customHeight="1" x14ac:dyDescent="0.2">
      <c r="A27" s="78" t="s">
        <v>52</v>
      </c>
      <c r="B27" s="76">
        <v>71000000</v>
      </c>
      <c r="C27" s="77">
        <v>7467.04</v>
      </c>
      <c r="D27" s="76">
        <f>('[1]Detalle Ejecucion Febrero 23'!$E$87)</f>
        <v>11328</v>
      </c>
      <c r="E27" s="77">
        <v>0</v>
      </c>
      <c r="F27" s="76">
        <f>('[1]Detalle Ejecucion Abril 23 '!$F$104)</f>
        <v>70.8</v>
      </c>
      <c r="G27" s="77">
        <f>('[1]Formato Presentacion Mayo '!$E$80)</f>
        <v>0</v>
      </c>
      <c r="H27" s="76">
        <f>('[1]Detalle de Ejecucion Junio 23'!$E$91)</f>
        <v>790.6</v>
      </c>
      <c r="I27" s="77">
        <f>SUM(C27:H27)</f>
        <v>19656.439999999999</v>
      </c>
      <c r="K27" s="59"/>
      <c r="M27" s="59"/>
    </row>
    <row r="28" spans="1:13" ht="18" customHeight="1" x14ac:dyDescent="0.2">
      <c r="A28" s="58" t="s">
        <v>30</v>
      </c>
      <c r="B28" s="76">
        <v>3500000</v>
      </c>
      <c r="C28" s="77">
        <v>1091840</v>
      </c>
      <c r="D28" s="76">
        <f>('[1]Detalle Ejecucion Febrero 23'!$E$92)</f>
        <v>1638670</v>
      </c>
      <c r="E28" s="77">
        <v>1359465</v>
      </c>
      <c r="F28" s="76">
        <f>('[1]Detalle Ejecucion Abril 23 '!$F$109)</f>
        <v>1038723.48</v>
      </c>
      <c r="G28" s="77">
        <f>('[1]Formato Presentacion Mayo '!$E$84)</f>
        <v>1130461.74</v>
      </c>
      <c r="H28" s="76">
        <f>('[1]Detalle de Ejecucion Junio 23'!$E$96)</f>
        <v>1209851.74</v>
      </c>
      <c r="I28" s="77">
        <f>SUM(C28:H28)</f>
        <v>7469011.9600000009</v>
      </c>
      <c r="K28" s="79"/>
      <c r="M28" s="59"/>
    </row>
    <row r="29" spans="1:13" ht="18" customHeight="1" x14ac:dyDescent="0.2">
      <c r="A29" s="58" t="s">
        <v>53</v>
      </c>
      <c r="B29" s="76">
        <v>1500000</v>
      </c>
      <c r="C29" s="77">
        <v>0</v>
      </c>
      <c r="D29" s="76">
        <f>('[1]Detalle Ejecucion Febrero 23'!$E$100)</f>
        <v>4200</v>
      </c>
      <c r="E29" s="77">
        <v>250</v>
      </c>
      <c r="F29" s="76">
        <f>('[1]Detalle Ejecucion Abril 23 '!$F$119)</f>
        <v>13140</v>
      </c>
      <c r="G29" s="77">
        <f>('[1]Formato Presentacion Mayo '!$E$126)</f>
        <v>314</v>
      </c>
      <c r="H29" s="76">
        <f>('[1]Detalle de Ejecucion Junio 23'!$E$106)</f>
        <v>7128</v>
      </c>
      <c r="I29" s="77">
        <f>SUM(C29:H29)</f>
        <v>25032</v>
      </c>
      <c r="K29" s="59"/>
      <c r="M29" s="59"/>
    </row>
    <row r="30" spans="1:13" ht="18" customHeight="1" x14ac:dyDescent="0.2">
      <c r="A30" s="58" t="s">
        <v>29</v>
      </c>
      <c r="B30" s="76">
        <v>11100000</v>
      </c>
      <c r="C30" s="77">
        <v>91943.24</v>
      </c>
      <c r="D30" s="76">
        <f>('[1]Detalle Ejecucion Febrero 23'!$E$112)</f>
        <v>235313.24</v>
      </c>
      <c r="E30" s="77">
        <f>('[1]Detalle Ejecucion Febrero 23'!$E$112)</f>
        <v>235313.24</v>
      </c>
      <c r="F30" s="76">
        <f>('[1]Detalle Ejecucion Abril 23 '!$F$135)</f>
        <v>378683.24</v>
      </c>
      <c r="G30" s="77">
        <f>('[1]Formato Presentacion Mayo '!$E$132)</f>
        <v>414239.77</v>
      </c>
      <c r="H30" s="76">
        <f>('[1]Detalle de Ejecucion Junio 23'!$E$115)</f>
        <v>378683.24</v>
      </c>
      <c r="I30" s="77">
        <f>SUM(C30:H30)</f>
        <v>1734175.97</v>
      </c>
      <c r="K30" s="59"/>
      <c r="M30" s="59"/>
    </row>
    <row r="31" spans="1:13" ht="18" customHeight="1" x14ac:dyDescent="0.2">
      <c r="A31" s="58" t="s">
        <v>28</v>
      </c>
      <c r="B31" s="76">
        <v>12000000</v>
      </c>
      <c r="C31" s="77">
        <v>679312.45</v>
      </c>
      <c r="D31" s="76">
        <f>('[1]Detalle Ejecucion Febrero 23'!$E$120)</f>
        <v>682952.39</v>
      </c>
      <c r="E31" s="77">
        <v>645020.18999999994</v>
      </c>
      <c r="F31" s="76">
        <f>('[1]Detalle Ejecucion Abril 23 '!$F$144)</f>
        <v>625852.04</v>
      </c>
      <c r="G31" s="77">
        <f>('[1]Formato Presentacion Mayo '!$E$137)</f>
        <v>654058.69999999995</v>
      </c>
      <c r="H31" s="76">
        <f>('[1]Detalle de Ejecucion Junio 23'!$E$121)</f>
        <v>681570.8</v>
      </c>
      <c r="I31" s="77">
        <f t="shared" ref="I31" si="5">SUM(C31:H31)</f>
        <v>3968766.5699999994</v>
      </c>
      <c r="K31" s="59"/>
      <c r="M31" s="59"/>
    </row>
    <row r="32" spans="1:13" ht="39" customHeight="1" x14ac:dyDescent="0.2">
      <c r="A32" s="78" t="s">
        <v>54</v>
      </c>
      <c r="B32" s="76">
        <v>111700000</v>
      </c>
      <c r="C32" s="77">
        <v>13688</v>
      </c>
      <c r="D32" s="76">
        <f>('[1]Detalle Ejecucion Febrero 23'!$E$130)</f>
        <v>228229.7</v>
      </c>
      <c r="E32" s="77">
        <v>650593</v>
      </c>
      <c r="F32" s="76">
        <f>('[1]Detalle Ejecucion Abril 23 '!$F$154)</f>
        <v>6844</v>
      </c>
      <c r="G32" s="77">
        <f>('[1]Formato Presentacion Mayo '!$E$146)</f>
        <v>438989.5</v>
      </c>
      <c r="H32" s="76">
        <f>('[1]Detalle de Ejecucion Junio 23'!$E$131)</f>
        <v>665388.91999999993</v>
      </c>
      <c r="I32" s="77">
        <f>SUM(C32:H32)</f>
        <v>2003733.1199999999</v>
      </c>
      <c r="K32" s="59"/>
      <c r="M32" s="59"/>
    </row>
    <row r="33" spans="1:13" ht="32.25" customHeight="1" x14ac:dyDescent="0.2">
      <c r="A33" s="78" t="s">
        <v>55</v>
      </c>
      <c r="B33" s="76">
        <v>546300000</v>
      </c>
      <c r="C33" s="77">
        <v>3252004.82</v>
      </c>
      <c r="D33" s="76">
        <f>('[1]Detalle Ejecucion Febrero 23'!$E$145)</f>
        <v>3442327.65</v>
      </c>
      <c r="E33" s="77">
        <v>2219972.37</v>
      </c>
      <c r="F33" s="76">
        <f>('[1]Detalle Ejecucion Abril 23 '!$F$169)</f>
        <v>563413.42999999993</v>
      </c>
      <c r="G33" s="77">
        <f>('[1]Formato Presentacion Mayo '!$E$160)</f>
        <v>122419516.40899999</v>
      </c>
      <c r="H33" s="76">
        <f>('[1]Detalle de Ejecucion Junio 23'!$E$152)</f>
        <v>2326537.86</v>
      </c>
      <c r="I33" s="77">
        <f>SUM(C33:H33)</f>
        <v>134223772.539</v>
      </c>
      <c r="K33" s="59"/>
      <c r="M33" s="59"/>
    </row>
    <row r="34" spans="1:13" ht="39.75" customHeight="1" thickBot="1" x14ac:dyDescent="0.25">
      <c r="A34" s="80" t="s">
        <v>27</v>
      </c>
      <c r="B34" s="81">
        <v>0</v>
      </c>
      <c r="C34" s="82">
        <v>0</v>
      </c>
      <c r="D34" s="81">
        <f>('[1]Detalle Ejecucion Febrero 23'!$E$188)</f>
        <v>334842.7</v>
      </c>
      <c r="E34" s="82">
        <v>0</v>
      </c>
      <c r="F34" s="81">
        <f>('[1]Detalle Ejecucion Abril 23 '!$F$203)</f>
        <v>1233085.74</v>
      </c>
      <c r="G34" s="82">
        <f>('[1]Formato Presentacion Mayo '!$E$195)</f>
        <v>0</v>
      </c>
      <c r="H34" s="81">
        <f>('[1]Detalle de Ejecucion Junio 23'!$E$187)</f>
        <v>13334</v>
      </c>
      <c r="I34" s="82">
        <f>SUM(C34:H34)</f>
        <v>1581262.44</v>
      </c>
      <c r="K34" s="59"/>
      <c r="M34" s="59"/>
    </row>
    <row r="35" spans="1:13" ht="33" customHeight="1" x14ac:dyDescent="0.2">
      <c r="A35" s="73" t="s">
        <v>12</v>
      </c>
      <c r="B35" s="74">
        <f>SUM(B36:B43)</f>
        <v>38024600</v>
      </c>
      <c r="C35" s="75">
        <f t="shared" ref="C35:H35" si="6">SUM(C36:C43)</f>
        <v>965516.48</v>
      </c>
      <c r="D35" s="74">
        <f t="shared" si="6"/>
        <v>1239265.48</v>
      </c>
      <c r="E35" s="75">
        <f t="shared" si="6"/>
        <v>4098224.07</v>
      </c>
      <c r="F35" s="74">
        <f t="shared" si="6"/>
        <v>1151438.81</v>
      </c>
      <c r="G35" s="75">
        <f t="shared" si="6"/>
        <v>1738236.94</v>
      </c>
      <c r="H35" s="75">
        <f t="shared" si="6"/>
        <v>1144201.27</v>
      </c>
      <c r="I35" s="75">
        <f>SUM(I36:I43)</f>
        <v>10336883.050000001</v>
      </c>
      <c r="K35" s="57"/>
      <c r="M35" s="59"/>
    </row>
    <row r="36" spans="1:13" ht="18" customHeight="1" x14ac:dyDescent="0.2">
      <c r="A36" s="58" t="s">
        <v>34</v>
      </c>
      <c r="B36" s="76">
        <v>2550000</v>
      </c>
      <c r="C36" s="77">
        <v>89124.49</v>
      </c>
      <c r="D36" s="76">
        <f>('[1]Detalle Ejecucion Febrero 23'!$E$194)</f>
        <v>60472.460000000014</v>
      </c>
      <c r="E36" s="77">
        <v>168588.24</v>
      </c>
      <c r="F36" s="76">
        <f>('[1]Formato Presentacion Abril '!$E$200)</f>
        <v>64422.68</v>
      </c>
      <c r="G36" s="77">
        <f>('[1]Detalle de Ejecucion Mayo 23'!$E$188)</f>
        <v>151481.79</v>
      </c>
      <c r="H36" s="76">
        <f>('[1]Detalle de Ejecucion Junio 23'!$E$192)</f>
        <v>406851.84000000003</v>
      </c>
      <c r="I36" s="77">
        <f>SUM(C36:H36)</f>
        <v>940941.5</v>
      </c>
      <c r="K36" s="59"/>
      <c r="M36" s="59"/>
    </row>
    <row r="37" spans="1:13" ht="18" customHeight="1" x14ac:dyDescent="0.2">
      <c r="A37" s="78" t="s">
        <v>35</v>
      </c>
      <c r="B37" s="76">
        <v>4700000</v>
      </c>
      <c r="C37" s="77">
        <v>0</v>
      </c>
      <c r="D37" s="76">
        <f>('[1]Detalle Ejecucion Febrero 23'!$E$249)</f>
        <v>0</v>
      </c>
      <c r="E37" s="77">
        <f>('[1]Detalle Ejecucion Febrero 23'!$E$249)</f>
        <v>0</v>
      </c>
      <c r="F37" s="76">
        <f>('[1]Detalle Ejecucion Abril 23 '!$F$264)</f>
        <v>0</v>
      </c>
      <c r="G37" s="77">
        <f>('[1]Formato Presentacion Mayo '!$E$204)</f>
        <v>0</v>
      </c>
      <c r="H37" s="76">
        <f>('[1]Detalle de Ejecucion Junio 23'!$E$254)</f>
        <v>0</v>
      </c>
      <c r="I37" s="77">
        <f>SUM(C37:H37)</f>
        <v>0</v>
      </c>
      <c r="K37" s="59"/>
      <c r="M37" s="59"/>
    </row>
    <row r="38" spans="1:13" ht="18" customHeight="1" x14ac:dyDescent="0.2">
      <c r="A38" s="78" t="s">
        <v>65</v>
      </c>
      <c r="B38" s="76">
        <v>1800000</v>
      </c>
      <c r="C38" s="77">
        <v>0</v>
      </c>
      <c r="D38" s="76">
        <f>('[1]Detalle Ejecucion Febrero 23'!$E$254)</f>
        <v>0</v>
      </c>
      <c r="E38" s="77">
        <f>('[1]Detalle Ejecucion Febrero 23'!$E$254)</f>
        <v>0</v>
      </c>
      <c r="F38" s="76">
        <f>('[1]Detalle Ejecucion Abril 23 '!$F$269)</f>
        <v>0</v>
      </c>
      <c r="G38" s="77">
        <f>('[1]Formato Presentacion Mayo '!$E$209)</f>
        <v>0</v>
      </c>
      <c r="H38" s="76">
        <f>('[1]Detalle de Ejecucion Junio 23'!$E$258)</f>
        <v>0</v>
      </c>
      <c r="I38" s="77">
        <f t="shared" ref="I38:I39" si="7">SUM(C38:H38)</f>
        <v>0</v>
      </c>
      <c r="K38" s="59"/>
      <c r="M38" s="59"/>
    </row>
    <row r="39" spans="1:13" ht="18" customHeight="1" x14ac:dyDescent="0.2">
      <c r="A39" s="58" t="s">
        <v>66</v>
      </c>
      <c r="B39" s="76">
        <v>800000</v>
      </c>
      <c r="C39" s="77">
        <v>0</v>
      </c>
      <c r="D39" s="76">
        <v>0</v>
      </c>
      <c r="E39" s="77">
        <v>0</v>
      </c>
      <c r="F39" s="76">
        <f>('[1]Detalle Ejecucion Abril 23 '!$F$276)</f>
        <v>0</v>
      </c>
      <c r="G39" s="77">
        <f>('[1]Formato Presentacion Mayo '!$E$216)</f>
        <v>0</v>
      </c>
      <c r="H39" s="76">
        <f>('[1]Detalle de Ejecucion Junio 23'!$E$263)</f>
        <v>0</v>
      </c>
      <c r="I39" s="77">
        <f t="shared" si="7"/>
        <v>0</v>
      </c>
      <c r="K39" s="59"/>
      <c r="M39" s="59"/>
    </row>
    <row r="40" spans="1:13" ht="15.75" customHeight="1" x14ac:dyDescent="0.2">
      <c r="A40" s="78" t="s">
        <v>63</v>
      </c>
      <c r="B40" s="76">
        <v>1000000</v>
      </c>
      <c r="C40" s="77">
        <v>73455</v>
      </c>
      <c r="D40" s="76">
        <f>('[1]Detalle Ejecucion Febrero 23'!$E$264)</f>
        <v>106495</v>
      </c>
      <c r="E40" s="77">
        <v>0</v>
      </c>
      <c r="F40" s="76">
        <f>('[1]Detalle Ejecucion Abril 23 '!$F$279)</f>
        <v>318999.96000000002</v>
      </c>
      <c r="G40" s="77">
        <f>('[1]Formato Presentacion Mayo '!$E$219)</f>
        <v>0</v>
      </c>
      <c r="H40" s="76">
        <f>('[1]Detalle de Ejecucion Junio 23'!$E$265)</f>
        <v>0</v>
      </c>
      <c r="I40" s="77">
        <f>SUM(C40:H40)</f>
        <v>498949.96</v>
      </c>
      <c r="K40" s="59"/>
      <c r="M40" s="59"/>
    </row>
    <row r="41" spans="1:13" ht="18" customHeight="1" x14ac:dyDescent="0.2">
      <c r="A41" s="58" t="s">
        <v>36</v>
      </c>
      <c r="B41" s="76">
        <v>50000</v>
      </c>
      <c r="C41" s="77">
        <v>0</v>
      </c>
      <c r="D41" s="76">
        <v>0</v>
      </c>
      <c r="E41" s="77">
        <v>0</v>
      </c>
      <c r="F41" s="76">
        <f>('[1]Detalle Ejecucion Abril 23 '!$F$284)</f>
        <v>0</v>
      </c>
      <c r="G41" s="77">
        <f>('[1]Formato Presentacion Mayo '!$E$224)</f>
        <v>4445.0600000000004</v>
      </c>
      <c r="H41" s="76">
        <f>('[1]Detalle de Ejecucion Junio 23'!$E$270)</f>
        <v>424.8</v>
      </c>
      <c r="I41" s="77">
        <f>SUM(C41:H41)</f>
        <v>4869.8600000000006</v>
      </c>
      <c r="K41" s="59"/>
      <c r="M41" s="59"/>
    </row>
    <row r="42" spans="1:13" ht="16.5" customHeight="1" x14ac:dyDescent="0.2">
      <c r="A42" s="78" t="s">
        <v>64</v>
      </c>
      <c r="B42" s="76">
        <v>15970000</v>
      </c>
      <c r="C42" s="77">
        <v>686450</v>
      </c>
      <c r="D42" s="76">
        <f>('[1]Detalle Ejecucion Febrero 23'!$E$279)</f>
        <v>686490</v>
      </c>
      <c r="E42" s="77">
        <v>614779.19999999995</v>
      </c>
      <c r="F42" s="76">
        <f>('[1]Formato Presentacion Abril '!$E$233)</f>
        <v>642060</v>
      </c>
      <c r="G42" s="77">
        <f>('[1]Formato Presentacion Mayo '!$E$233)</f>
        <v>642060</v>
      </c>
      <c r="H42" s="76">
        <f>('[1]Detalle de Ejecucion Junio 23'!$E$280)</f>
        <v>630460</v>
      </c>
      <c r="I42" s="77">
        <f>SUM(C42:H42)</f>
        <v>3902299.2</v>
      </c>
      <c r="K42" s="59"/>
      <c r="M42" s="59"/>
    </row>
    <row r="43" spans="1:13" ht="18" customHeight="1" x14ac:dyDescent="0.2">
      <c r="A43" s="78" t="s">
        <v>61</v>
      </c>
      <c r="B43" s="76">
        <v>11154600</v>
      </c>
      <c r="C43" s="77">
        <v>116486.99</v>
      </c>
      <c r="D43" s="76">
        <f>('[1]Detalle Ejecucion Febrero 23'!$E$290)</f>
        <v>385808.02000000008</v>
      </c>
      <c r="E43" s="77">
        <v>3314856.63</v>
      </c>
      <c r="F43" s="76">
        <f>('[1]Detalle Ejecucion Abril 23 '!$F$305)</f>
        <v>125956.17</v>
      </c>
      <c r="G43" s="77">
        <f>('[1]Formato Presentacion Mayo '!$E$243)</f>
        <v>940250.09000000008</v>
      </c>
      <c r="H43" s="76">
        <f>('[1]Detalle de Ejecucion Junio 23'!$E$290)</f>
        <v>106464.62999999999</v>
      </c>
      <c r="I43" s="77">
        <f>SUM(C43:H43)</f>
        <v>4989822.53</v>
      </c>
      <c r="K43" s="59"/>
      <c r="M43" s="59"/>
    </row>
    <row r="44" spans="1:13" ht="23.25" customHeight="1" x14ac:dyDescent="0.2">
      <c r="A44" s="54" t="s">
        <v>13</v>
      </c>
      <c r="B44" s="55">
        <f>SUM(B45:B45)</f>
        <v>25000000</v>
      </c>
      <c r="C44" s="56">
        <f t="shared" ref="C44:H44" si="8">SUM(C45:C45)</f>
        <v>171100</v>
      </c>
      <c r="D44" s="55">
        <f t="shared" si="8"/>
        <v>0</v>
      </c>
      <c r="E44" s="56">
        <f t="shared" si="8"/>
        <v>0</v>
      </c>
      <c r="F44" s="55">
        <f t="shared" si="8"/>
        <v>182400</v>
      </c>
      <c r="G44" s="56">
        <f t="shared" si="8"/>
        <v>0</v>
      </c>
      <c r="H44" s="56">
        <f t="shared" si="8"/>
        <v>0</v>
      </c>
      <c r="I44" s="56">
        <f>SUM(I45:I45)</f>
        <v>353500</v>
      </c>
      <c r="K44" s="57"/>
      <c r="M44" s="59"/>
    </row>
    <row r="45" spans="1:13" ht="18" customHeight="1" x14ac:dyDescent="0.2">
      <c r="A45" s="83" t="s">
        <v>44</v>
      </c>
      <c r="B45" s="84">
        <v>25000000</v>
      </c>
      <c r="C45" s="77">
        <v>171100</v>
      </c>
      <c r="D45" s="85">
        <v>0</v>
      </c>
      <c r="E45" s="86">
        <v>0</v>
      </c>
      <c r="F45" s="76">
        <f>('[1]Detalle Ejecucion Abril 23 '!$F$335)</f>
        <v>182400</v>
      </c>
      <c r="G45" s="87">
        <f>('[1]Formato Presentacion Mayo '!$E$256)</f>
        <v>0</v>
      </c>
      <c r="H45" s="88">
        <f>('[1]Detalle de Ejecucion Junio 23'!$E$333)</f>
        <v>0</v>
      </c>
      <c r="I45" s="77">
        <f>SUM(C45:H45)</f>
        <v>353500</v>
      </c>
      <c r="K45" s="59"/>
      <c r="M45" s="59"/>
    </row>
    <row r="46" spans="1:13" ht="24" customHeight="1" x14ac:dyDescent="0.2">
      <c r="A46" s="54" t="s">
        <v>14</v>
      </c>
      <c r="B46" s="55">
        <f>SUM(B47:B48)</f>
        <v>1500000000</v>
      </c>
      <c r="C46" s="56">
        <f t="shared" ref="C46:G46" si="9">SUM(C47:C48)</f>
        <v>553720</v>
      </c>
      <c r="D46" s="55">
        <f t="shared" si="9"/>
        <v>1627945.67</v>
      </c>
      <c r="E46" s="56">
        <f t="shared" si="9"/>
        <v>1501750433.8499999</v>
      </c>
      <c r="F46" s="55">
        <f t="shared" si="9"/>
        <v>1462176.42</v>
      </c>
      <c r="G46" s="56">
        <f t="shared" si="9"/>
        <v>13051069.27</v>
      </c>
      <c r="H46" s="55">
        <f>SUM(H47:H48)</f>
        <v>3279290.08</v>
      </c>
      <c r="I46" s="56">
        <f>SUM(I47:I48)</f>
        <v>1521724635.29</v>
      </c>
      <c r="K46" s="57"/>
      <c r="M46" s="59"/>
    </row>
    <row r="47" spans="1:13" ht="18" customHeight="1" x14ac:dyDescent="0.2">
      <c r="A47" s="78" t="s">
        <v>38</v>
      </c>
      <c r="B47" s="76">
        <v>0</v>
      </c>
      <c r="C47" s="77">
        <v>553720</v>
      </c>
      <c r="D47" s="76">
        <f>('[1]Detalle Ejecucion Febrero 23'!$E$335)</f>
        <v>1627945.67</v>
      </c>
      <c r="E47" s="77">
        <v>1750433.85</v>
      </c>
      <c r="F47" s="76">
        <f>('[1]Detalle Ejecucion Abril 23 '!$F$351)</f>
        <v>1462176.42</v>
      </c>
      <c r="G47" s="77">
        <f>('[1]Formato Presentacion Mayo '!$E$272)</f>
        <v>13051069.27</v>
      </c>
      <c r="H47" s="76">
        <f>('[1]Detalle de Ejecucion Junio 23'!$E$348)</f>
        <v>3279290.08</v>
      </c>
      <c r="I47" s="77">
        <f>SUM(C47:H47)</f>
        <v>21724635.289999999</v>
      </c>
      <c r="K47" s="59"/>
      <c r="M47" s="59"/>
    </row>
    <row r="48" spans="1:13" ht="18" customHeight="1" x14ac:dyDescent="0.2">
      <c r="A48" s="58" t="s">
        <v>37</v>
      </c>
      <c r="B48" s="76">
        <v>1500000000</v>
      </c>
      <c r="C48" s="77">
        <v>0</v>
      </c>
      <c r="D48" s="76">
        <v>0</v>
      </c>
      <c r="E48" s="77">
        <v>1500000000</v>
      </c>
      <c r="F48" s="76">
        <f>('[1]Detalle Ejecucion Abril 23 '!$F$355)</f>
        <v>0</v>
      </c>
      <c r="G48" s="77">
        <f>('[1]Formato Presentacion Mayo '!$E$273)</f>
        <v>0</v>
      </c>
      <c r="H48" s="76">
        <v>0</v>
      </c>
      <c r="I48" s="77">
        <f>SUM(C48:H48)</f>
        <v>1500000000</v>
      </c>
      <c r="K48" s="59"/>
      <c r="M48" s="59"/>
    </row>
    <row r="49" spans="1:13" ht="38.25" customHeight="1" x14ac:dyDescent="0.2">
      <c r="A49" s="54" t="s">
        <v>15</v>
      </c>
      <c r="B49" s="55">
        <f t="shared" ref="B49:G49" si="10">SUM(B50:B56)</f>
        <v>115790800</v>
      </c>
      <c r="C49" s="56">
        <f t="shared" si="10"/>
        <v>1362162.5</v>
      </c>
      <c r="D49" s="55">
        <f t="shared" si="10"/>
        <v>414650.02</v>
      </c>
      <c r="E49" s="56">
        <f t="shared" si="10"/>
        <v>2733572.73</v>
      </c>
      <c r="F49" s="55">
        <f t="shared" si="10"/>
        <v>407346.94</v>
      </c>
      <c r="G49" s="56">
        <f t="shared" si="10"/>
        <v>4289243.28</v>
      </c>
      <c r="H49" s="56">
        <f>SUM(H50:H56)</f>
        <v>3377648.61</v>
      </c>
      <c r="I49" s="56">
        <f>SUM(I50:I56)</f>
        <v>12584624.08</v>
      </c>
      <c r="K49" s="57"/>
      <c r="M49" s="59"/>
    </row>
    <row r="50" spans="1:13" ht="18" customHeight="1" x14ac:dyDescent="0.2">
      <c r="A50" s="78" t="s">
        <v>33</v>
      </c>
      <c r="B50" s="76">
        <v>39000000</v>
      </c>
      <c r="C50" s="77">
        <v>1151532.5</v>
      </c>
      <c r="D50" s="89">
        <v>0</v>
      </c>
      <c r="E50" s="77">
        <v>2733572.73</v>
      </c>
      <c r="F50" s="89">
        <f>('[1]Detalle Ejecucion Abril 23 '!$F$358)</f>
        <v>0</v>
      </c>
      <c r="G50" s="77">
        <f>('[1]Formato Presentacion Mayo '!$E$275)</f>
        <v>3912225.81</v>
      </c>
      <c r="H50" s="76">
        <f>('[1]Detalle de Ejecucion Junio 23'!$E$361)</f>
        <v>0</v>
      </c>
      <c r="I50" s="77">
        <f t="shared" ref="I50:I56" si="11">SUM(C50:H50)</f>
        <v>7797331.04</v>
      </c>
      <c r="K50" s="59"/>
      <c r="M50" s="59"/>
    </row>
    <row r="51" spans="1:13" ht="16.5" customHeight="1" x14ac:dyDescent="0.2">
      <c r="A51" s="78" t="s">
        <v>22</v>
      </c>
      <c r="B51" s="76">
        <v>3300000</v>
      </c>
      <c r="C51" s="77">
        <v>0</v>
      </c>
      <c r="D51" s="76">
        <v>0</v>
      </c>
      <c r="E51" s="77">
        <v>0</v>
      </c>
      <c r="F51" s="76">
        <f>('[1]Detalle Ejecucion Abril 23 '!$F$364)</f>
        <v>0</v>
      </c>
      <c r="G51" s="77">
        <f>('[1]Formato Presentacion Mayo '!$E$283)</f>
        <v>0</v>
      </c>
      <c r="H51" s="76">
        <f>('[1]Detalle de Ejecucion Junio 23'!$E$368)</f>
        <v>0</v>
      </c>
      <c r="I51" s="77">
        <f t="shared" si="11"/>
        <v>0</v>
      </c>
      <c r="K51" s="59"/>
      <c r="M51" s="59"/>
    </row>
    <row r="52" spans="1:13" ht="18" customHeight="1" x14ac:dyDescent="0.2">
      <c r="A52" s="78" t="s">
        <v>23</v>
      </c>
      <c r="B52" s="76">
        <v>41000000</v>
      </c>
      <c r="C52" s="77">
        <v>0</v>
      </c>
      <c r="D52" s="76">
        <v>0</v>
      </c>
      <c r="E52" s="77">
        <v>0</v>
      </c>
      <c r="F52" s="76">
        <f>('[1]Detalle Ejecucion Abril 23 '!$F$372)</f>
        <v>0</v>
      </c>
      <c r="G52" s="77">
        <f>('[1]Formato Presentacion Mayo '!$E$291)</f>
        <v>0</v>
      </c>
      <c r="H52" s="76">
        <f>('[1]Detalle de Ejecucion Junio 23'!$E$372)</f>
        <v>0</v>
      </c>
      <c r="I52" s="77">
        <f t="shared" si="11"/>
        <v>0</v>
      </c>
      <c r="K52" s="59"/>
      <c r="M52" s="59"/>
    </row>
    <row r="53" spans="1:13" ht="17.25" customHeight="1" x14ac:dyDescent="0.2">
      <c r="A53" s="78" t="s">
        <v>24</v>
      </c>
      <c r="B53" s="76">
        <v>20490800</v>
      </c>
      <c r="C53" s="77">
        <v>210630</v>
      </c>
      <c r="D53" s="76">
        <f>('[1]Detalle Ejecucion Febrero 23'!$E$358)</f>
        <v>414650.02</v>
      </c>
      <c r="E53" s="77">
        <v>0</v>
      </c>
      <c r="F53" s="76">
        <f>('[1]Detalle Ejecucion Abril 23 '!$F$375)</f>
        <v>36585.9</v>
      </c>
      <c r="G53" s="77">
        <f>('[1]Formato Presentacion Mayo '!$E$294)</f>
        <v>3429.47</v>
      </c>
      <c r="H53" s="76">
        <f>('[1]Detalle de Ejecucion Junio 23'!$E$375)</f>
        <v>0</v>
      </c>
      <c r="I53" s="77">
        <f t="shared" si="11"/>
        <v>665295.39</v>
      </c>
      <c r="K53" s="59"/>
      <c r="M53" s="59"/>
    </row>
    <row r="54" spans="1:13" ht="18" customHeight="1" x14ac:dyDescent="0.2">
      <c r="A54" s="78" t="s">
        <v>25</v>
      </c>
      <c r="B54" s="76">
        <v>2000000</v>
      </c>
      <c r="C54" s="77">
        <v>0</v>
      </c>
      <c r="D54" s="76">
        <v>0</v>
      </c>
      <c r="E54" s="77">
        <v>0</v>
      </c>
      <c r="F54" s="76">
        <f>('[1]Detalle Ejecucion Abril 23 '!$F$383)</f>
        <v>0</v>
      </c>
      <c r="G54" s="77">
        <f>('[1]Formato Presentacion Mayo '!$E$303)</f>
        <v>43188</v>
      </c>
      <c r="H54" s="76">
        <f>('[1]Detalle de Ejecucion Junio 23'!$E$372)</f>
        <v>0</v>
      </c>
      <c r="I54" s="77">
        <f t="shared" si="11"/>
        <v>43188</v>
      </c>
      <c r="K54" s="59"/>
      <c r="M54" s="59"/>
    </row>
    <row r="55" spans="1:13" ht="18" customHeight="1" x14ac:dyDescent="0.2">
      <c r="A55" s="78" t="s">
        <v>26</v>
      </c>
      <c r="B55" s="76">
        <v>10000000</v>
      </c>
      <c r="C55" s="77">
        <v>0</v>
      </c>
      <c r="D55" s="76">
        <v>0</v>
      </c>
      <c r="E55" s="77">
        <v>0</v>
      </c>
      <c r="F55" s="76">
        <f>('[1]Detalle Ejecucion Abril 23 '!$F$386)</f>
        <v>0</v>
      </c>
      <c r="G55" s="77">
        <f>('[1]Formato Presentacion Mayo '!$E$305)</f>
        <v>330400</v>
      </c>
      <c r="H55" s="76">
        <f>('[1]Detalle de Ejecucion Junio 23'!$E$387)</f>
        <v>1894604.46</v>
      </c>
      <c r="I55" s="77">
        <f t="shared" si="11"/>
        <v>2225004.46</v>
      </c>
      <c r="K55" s="59"/>
      <c r="M55" s="59"/>
    </row>
    <row r="56" spans="1:13" ht="18" customHeight="1" x14ac:dyDescent="0.2">
      <c r="A56" s="78" t="s">
        <v>46</v>
      </c>
      <c r="B56" s="88">
        <v>0</v>
      </c>
      <c r="C56" s="87"/>
      <c r="D56" s="88"/>
      <c r="E56" s="87"/>
      <c r="F56" s="76">
        <f>('[1]Detalle Ejecucion Abril 23 '!$F$390)</f>
        <v>370761.04</v>
      </c>
      <c r="G56" s="87">
        <f>('[1]Formato Presentacion Mayo '!$E$313)</f>
        <v>0</v>
      </c>
      <c r="H56" s="88">
        <f>('[1]Detalle de Ejecucion Junio 23'!$E$391)</f>
        <v>1483044.15</v>
      </c>
      <c r="I56" s="77">
        <f t="shared" si="11"/>
        <v>1853805.19</v>
      </c>
      <c r="K56" s="59"/>
      <c r="M56" s="59"/>
    </row>
    <row r="57" spans="1:13" x14ac:dyDescent="0.2">
      <c r="A57" s="54" t="s">
        <v>16</v>
      </c>
      <c r="B57" s="55">
        <f>SUM(B58:B59)</f>
        <v>105000000</v>
      </c>
      <c r="C57" s="56">
        <f t="shared" ref="C57:H57" si="12">SUM(C58:C59)</f>
        <v>1055750.49</v>
      </c>
      <c r="D57" s="55">
        <f t="shared" si="12"/>
        <v>7066840.9900000002</v>
      </c>
      <c r="E57" s="56">
        <f t="shared" si="12"/>
        <v>3969576.73</v>
      </c>
      <c r="F57" s="55">
        <f t="shared" si="12"/>
        <v>7457908.4399999995</v>
      </c>
      <c r="G57" s="56">
        <f t="shared" si="12"/>
        <v>5523348.5</v>
      </c>
      <c r="H57" s="56">
        <f t="shared" si="12"/>
        <v>2484519.5999999996</v>
      </c>
      <c r="I57" s="56">
        <f>SUM(I58:I59)</f>
        <v>27557944.75</v>
      </c>
      <c r="K57" s="57"/>
      <c r="M57" s="59"/>
    </row>
    <row r="58" spans="1:13" ht="18" customHeight="1" x14ac:dyDescent="0.2">
      <c r="A58" s="83" t="s">
        <v>32</v>
      </c>
      <c r="B58" s="76">
        <v>105000000</v>
      </c>
      <c r="C58" s="77">
        <v>1055750.49</v>
      </c>
      <c r="D58" s="76">
        <v>4032501.05</v>
      </c>
      <c r="E58" s="77">
        <v>3880638.23</v>
      </c>
      <c r="F58" s="76">
        <f>('[1]Detalle Ejecucion Abril 23 '!$F$394)</f>
        <v>0</v>
      </c>
      <c r="G58" s="77">
        <f>('[1]Detalle de Ejecucion Mayo 23'!$E$359)</f>
        <v>1113863.9099999999</v>
      </c>
      <c r="H58" s="76">
        <f>('[1]Detalle de Ejecucion Junio 23'!$E$396)</f>
        <v>2274776.9699999997</v>
      </c>
      <c r="I58" s="77">
        <f>SUM(C58:H58)</f>
        <v>12357530.649999999</v>
      </c>
      <c r="K58" s="59"/>
      <c r="M58" s="59"/>
    </row>
    <row r="59" spans="1:13" ht="18" customHeight="1" thickBot="1" x14ac:dyDescent="0.25">
      <c r="A59" s="78" t="s">
        <v>41</v>
      </c>
      <c r="B59" s="90">
        <v>0</v>
      </c>
      <c r="C59" s="87"/>
      <c r="D59" s="76">
        <v>3034339.94</v>
      </c>
      <c r="E59" s="77">
        <v>88938.5</v>
      </c>
      <c r="F59" s="76">
        <f>('[1]Detalle Ejecucion Abril 23 '!$F$397)</f>
        <v>7457908.4399999995</v>
      </c>
      <c r="G59" s="77">
        <f>('[1]Detalle de Ejecucion Mayo 23'!$E$362)</f>
        <v>4409484.59</v>
      </c>
      <c r="H59" s="76">
        <f>('[1]Detalle de Ejecucion Junio 23'!$E$400)</f>
        <v>209742.63</v>
      </c>
      <c r="I59" s="77">
        <f>SUM(C59:H59)</f>
        <v>15200414.1</v>
      </c>
      <c r="K59" s="59"/>
      <c r="M59" s="59"/>
    </row>
    <row r="60" spans="1:13" ht="24.95" customHeight="1" thickBot="1" x14ac:dyDescent="0.25">
      <c r="A60" s="91" t="s">
        <v>17</v>
      </c>
      <c r="B60" s="92">
        <f t="shared" ref="B60:H60" si="13">B19+B25+B35+B44+B46+B49+B57</f>
        <v>2977000000</v>
      </c>
      <c r="C60" s="93">
        <f t="shared" si="13"/>
        <v>21394911.369999997</v>
      </c>
      <c r="D60" s="92">
        <f t="shared" si="13"/>
        <v>28759495.039999999</v>
      </c>
      <c r="E60" s="93">
        <f t="shared" si="13"/>
        <v>1539042207.0999999</v>
      </c>
      <c r="F60" s="92">
        <f t="shared" si="13"/>
        <v>28349747.230000004</v>
      </c>
      <c r="G60" s="93">
        <f t="shared" si="13"/>
        <v>162088462.73900002</v>
      </c>
      <c r="H60" s="92">
        <f t="shared" si="13"/>
        <v>37072996.329999998</v>
      </c>
      <c r="I60" s="93">
        <f>I19+I25+I35+I44+I46+I49+I57</f>
        <v>1816707819.809</v>
      </c>
      <c r="K60" s="57"/>
      <c r="M60" s="59"/>
    </row>
    <row r="61" spans="1:13" x14ac:dyDescent="0.2">
      <c r="A61" s="94"/>
    </row>
    <row r="62" spans="1:13" x14ac:dyDescent="0.2">
      <c r="A62" s="94"/>
    </row>
    <row r="63" spans="1:13" x14ac:dyDescent="0.2">
      <c r="A63" s="94"/>
    </row>
    <row r="64" spans="1:13" x14ac:dyDescent="0.2">
      <c r="A64" s="94"/>
    </row>
    <row r="65" spans="1:5" x14ac:dyDescent="0.2">
      <c r="A65" s="94" t="s">
        <v>67</v>
      </c>
      <c r="E65" s="95" t="s">
        <v>43</v>
      </c>
    </row>
    <row r="66" spans="1:5" x14ac:dyDescent="0.2">
      <c r="A66" s="96" t="s">
        <v>39</v>
      </c>
      <c r="E66" s="97" t="s">
        <v>51</v>
      </c>
    </row>
    <row r="67" spans="1:5" x14ac:dyDescent="0.2">
      <c r="A67" s="96"/>
      <c r="C67" s="98"/>
    </row>
    <row r="68" spans="1:5" ht="18.75" customHeight="1" x14ac:dyDescent="0.2">
      <c r="D68" s="107" t="s">
        <v>68</v>
      </c>
      <c r="E68" s="107"/>
    </row>
    <row r="69" spans="1:5" x14ac:dyDescent="0.2">
      <c r="D69" s="108" t="s">
        <v>69</v>
      </c>
      <c r="E69" s="108"/>
    </row>
    <row r="70" spans="1:5" x14ac:dyDescent="0.2">
      <c r="A70" s="99"/>
    </row>
    <row r="71" spans="1:5" x14ac:dyDescent="0.2">
      <c r="A71" s="107"/>
      <c r="B71" s="107"/>
      <c r="C71" s="107"/>
      <c r="D71" s="107"/>
    </row>
    <row r="72" spans="1:5" x14ac:dyDescent="0.2">
      <c r="A72" s="108"/>
      <c r="B72" s="108"/>
      <c r="C72" s="108"/>
      <c r="D72" s="108"/>
    </row>
    <row r="73" spans="1:5" x14ac:dyDescent="0.2">
      <c r="A73" s="96"/>
    </row>
    <row r="74" spans="1:5" x14ac:dyDescent="0.2">
      <c r="A74" s="96"/>
    </row>
    <row r="75" spans="1:5" x14ac:dyDescent="0.2">
      <c r="A75" s="96"/>
    </row>
    <row r="77" spans="1:5" x14ac:dyDescent="0.2">
      <c r="A77" s="94"/>
    </row>
    <row r="78" spans="1:5" x14ac:dyDescent="0.2">
      <c r="A78" s="94"/>
      <c r="B78" s="95"/>
    </row>
    <row r="80" spans="1:5" x14ac:dyDescent="0.2">
      <c r="C80" s="95"/>
    </row>
    <row r="81" spans="1:3" x14ac:dyDescent="0.2">
      <c r="A81" s="100"/>
      <c r="C81" s="99"/>
    </row>
    <row r="82" spans="1:3" x14ac:dyDescent="0.2">
      <c r="A82" s="100"/>
      <c r="B82" s="95"/>
      <c r="C82" s="95"/>
    </row>
    <row r="83" spans="1:3" x14ac:dyDescent="0.2">
      <c r="A83" s="100"/>
      <c r="B83" s="95"/>
      <c r="C83" s="95"/>
    </row>
    <row r="84" spans="1:3" x14ac:dyDescent="0.2">
      <c r="A84" s="101"/>
      <c r="B84" s="99"/>
      <c r="C84" s="99"/>
    </row>
  </sheetData>
  <mergeCells count="7">
    <mergeCell ref="A71:D71"/>
    <mergeCell ref="A72:D72"/>
    <mergeCell ref="A5:I5"/>
    <mergeCell ref="A6:I6"/>
    <mergeCell ref="A7:I7"/>
    <mergeCell ref="D68:E68"/>
    <mergeCell ref="D69:E69"/>
  </mergeCells>
  <printOptions horizontalCentered="1"/>
  <pageMargins left="0" right="0" top="0.35433070866141736" bottom="0.35433070866141736" header="0.31496062992125984" footer="0.31496062992125984"/>
  <pageSetup paperSize="5" scale="70" fitToWidth="2" orientation="landscape" r:id="rId1"/>
  <rowBreaks count="1" manualBreakCount="1">
    <brk id="34" max="8" man="1"/>
  </rowBreaks>
  <colBreaks count="1" manualBreakCount="1">
    <brk id="9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D84E918004A044BCE378A5E7129897" ma:contentTypeVersion="12" ma:contentTypeDescription="Create a new document." ma:contentTypeScope="" ma:versionID="c48df300250e4cb6eb856829255cd81a">
  <xsd:schema xmlns:xsd="http://www.w3.org/2001/XMLSchema" xmlns:xs="http://www.w3.org/2001/XMLSchema" xmlns:p="http://schemas.microsoft.com/office/2006/metadata/properties" xmlns:ns2="5234e139-98e4-4c0e-a873-2c35232cb746" xmlns:ns3="829fe298-b51a-4ddb-9231-b6d9f99174b5" targetNamespace="http://schemas.microsoft.com/office/2006/metadata/properties" ma:root="true" ma:fieldsID="7b3a4c31fc52977c2692e4136b31ab2b" ns2:_="" ns3:_="">
    <xsd:import namespace="5234e139-98e4-4c0e-a873-2c35232cb746"/>
    <xsd:import namespace="829fe298-b51a-4ddb-9231-b6d9f99174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34e139-98e4-4c0e-a873-2c35232cb7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9fe298-b51a-4ddb-9231-b6d9f99174b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42DC8FF-2353-46EB-89FD-70412D804BF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954306-5CFA-470F-A3E9-F565E2F3EB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34e139-98e4-4c0e-a873-2c35232cb746"/>
    <ds:schemaRef ds:uri="829fe298-b51a-4ddb-9231-b6d9f99174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EC61E67-2CE5-458D-94B2-1860870F8D2B}">
  <ds:schemaRefs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829fe298-b51a-4ddb-9231-b6d9f99174b5"/>
    <ds:schemaRef ds:uri="http://purl.org/dc/terms/"/>
    <ds:schemaRef ds:uri="http://schemas.openxmlformats.org/package/2006/metadata/core-properties"/>
    <ds:schemaRef ds:uri="5234e139-98e4-4c0e-a873-2c35232cb746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Formato Presentacion Junio</vt:lpstr>
      <vt:lpstr>Plantilla Ejecucion Junio</vt:lpstr>
      <vt:lpstr>'Plantilla Ejecucion Junio'!Área_de_impresión</vt:lpstr>
      <vt:lpstr>'Formato Presentacion Junio'!Títulos_a_imprimir</vt:lpstr>
      <vt:lpstr>'Plantilla Ejecucion Junio'!Títulos_a_imprimir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Victor Hilario</cp:lastModifiedBy>
  <cp:revision/>
  <cp:lastPrinted>2023-07-14T16:10:51Z</cp:lastPrinted>
  <dcterms:created xsi:type="dcterms:W3CDTF">2018-04-17T18:57:16Z</dcterms:created>
  <dcterms:modified xsi:type="dcterms:W3CDTF">2023-08-17T18:28:46Z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0x0101004FD84E918004A044BCE378A5E7129897</vt:lpwstr>
  </property>
</Properties>
</file>